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AG'!$A$54:$O$98</definedName>
    <definedName name="H_1">'C2A AG'!$A$3:$O$12</definedName>
    <definedName name="P_1">'C2A AG'!$A$13:$O$146</definedName>
    <definedName name="_xlnm.Print_Area" localSheetId="0">'C2A AG'!$A$1:$O$160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<sst xmlns="http://schemas.openxmlformats.org/spreadsheetml/2006/main" count="278" uniqueCount="127">
  <si>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</si>
  <si>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</si>
  <si>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</si>
  <si>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</si>
  <si>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</si>
  <si>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</si>
  <si>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</si>
  <si>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</si>
  <si>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</si>
  <si>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</si>
  <si>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</si>
  <si>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Agricultural engineering 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</si>
  <si>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</si>
  <si>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</si>
  <si>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</si>
  <si>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</si>
  <si>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</si>
  <si>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</si>
  <si>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</si>
  <si>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</si>
  <si>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</si>
  <si>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</si>
  <si>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</si>
  <si>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</si>
  <si>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</si>
  <si>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</si>
  <si>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Rosepine </t>
  </si>
  <si>
    <t xml:space="preserve">    St. Gabriel</t>
  </si>
  <si>
    <t xml:space="preserve">    Southeast</t>
  </si>
  <si>
    <t xml:space="preserve">    Agricultural chemistry</t>
  </si>
  <si>
    <t xml:space="preserve">    Central region administration</t>
  </si>
  <si>
    <t xml:space="preserve">    Food science</t>
  </si>
  <si>
    <t xml:space="preserve">    North central region administration</t>
  </si>
  <si>
    <t xml:space="preserve">    Northeast region administration</t>
  </si>
  <si>
    <t xml:space="preserve">    Northwest region administration</t>
  </si>
  <si>
    <t xml:space="preserve">    South central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</si>
  <si>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</si>
  <si>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</si>
  <si>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</si>
  <si>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</si>
  <si>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</si>
  <si>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</si>
  <si>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Coastal zone fisheries</t>
  </si>
  <si>
    <t xml:space="preserve">    Communications</t>
  </si>
  <si>
    <t xml:space="preserve">    Cotton project</t>
  </si>
  <si>
    <t xml:space="preserve">    Director-cooperative extension service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</si>
  <si>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</si>
  <si>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</si>
  <si>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</si>
  <si>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</si>
  <si>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</si>
  <si>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 central region parish offices</t>
  </si>
  <si>
    <t xml:space="preserve">    Northeast region parish offices</t>
  </si>
  <si>
    <t xml:space="preserve">    Northwest region parish offices</t>
  </si>
  <si>
    <t xml:space="preserve">    South central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</si>
  <si>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</si>
  <si>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</si>
  <si>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</si>
  <si>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</si>
  <si>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</si>
  <si>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</si>
  <si>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</si>
  <si>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</si>
  <si>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</si>
  <si>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</si>
  <si>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</si>
  <si>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</si>
  <si>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administrative expenditures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</si>
  <si>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</si>
  <si>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</si>
  <si>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</si>
  <si>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</si>
  <si>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</si>
  <si>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</si>
  <si>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</si>
  <si>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Reproductive biology center</t>
  </si>
  <si>
    <t xml:space="preserve">    Hill farm</t>
  </si>
  <si>
    <t xml:space="preserve"> Educational and general:</t>
  </si>
  <si>
    <t xml:space="preserve">    Director-agricultural experiment station</t>
  </si>
  <si>
    <t xml:space="preserve">    Forestry, wildlife, and fisheries</t>
  </si>
  <si>
    <t xml:space="preserve">        Total operations and maintenance of plant</t>
  </si>
  <si>
    <t xml:space="preserve">          Total expenditures and transfers</t>
  </si>
  <si>
    <t xml:space="preserve">    Agricultural engineering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</si>
  <si>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</si>
  <si>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</si>
  <si>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</si>
  <si>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</si>
  <si>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     Allocation from System for general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</si>
  <si>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</si>
  <si>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</si>
  <si>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</si>
  <si>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</si>
  <si>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</si>
  <si>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</si>
  <si>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</si>
  <si>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</si>
  <si>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 central region</t>
  </si>
  <si>
    <t xml:space="preserve">    Northeast region </t>
  </si>
  <si>
    <t xml:space="preserve">    Northwest region </t>
  </si>
  <si>
    <t xml:space="preserve">    South central region </t>
  </si>
  <si>
    <t xml:space="preserve">    Southeast region </t>
  </si>
  <si>
    <t xml:space="preserve">    Southwest region 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</si>
  <si>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</si>
  <si>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</si>
  <si>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</si>
  <si>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</si>
  <si>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</si>
  <si>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</si>
  <si>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</si>
  <si>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</si>
  <si>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</si>
  <si>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</si>
  <si>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</si>
  <si>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</si>
  <si>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</si>
  <si>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</si>
  <si>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</t>
  </si>
  <si>
    <t xml:space="preserve">    Pecan research</t>
  </si>
  <si>
    <t xml:space="preserve">    Library allocation from LSU and A&amp;M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</si>
  <si>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</si>
  <si>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</si>
  <si>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</si>
  <si>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</si>
  <si>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</si>
  <si>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>For the year ended June 30, 2009</t>
  </si>
  <si>
    <t xml:space="preserve">    LaHouse</t>
  </si>
  <si>
    <t xml:space="preserve">     Hurricane relief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</si>
</sst>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 quotePrefix="1">
      <alignment vertical="center"/>
      <protection/>
    </xf>
    <xf numFmtId="167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167" fontId="3" fillId="0" borderId="0" xfId="42" applyNumberFormat="1" applyFont="1" applyAlignment="1" applyProtection="1">
      <alignment vertical="center"/>
      <protection/>
    </xf>
    <xf numFmtId="37" fontId="0" fillId="0" borderId="0" xfId="58">
      <alignment/>
      <protection/>
    </xf>
    <xf numFmtId="167" fontId="6" fillId="0" borderId="0" xfId="42" applyNumberFormat="1" applyFont="1" applyFill="1" applyBorder="1" applyAlignment="1">
      <alignment vertical="center"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37" fontId="6" fillId="0" borderId="0" xfId="58" applyFont="1" applyFill="1" applyBorder="1" applyAlignment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7" fontId="8" fillId="0" borderId="0" xfId="42" applyNumberFormat="1" applyFont="1" applyFill="1" applyAlignment="1" applyProtection="1">
      <alignment vertical="center"/>
      <protection/>
    </xf>
    <xf numFmtId="167" fontId="9" fillId="0" borderId="0" xfId="42" applyNumberFormat="1" applyFont="1" applyAlignment="1" applyProtection="1">
      <alignment vertical="center"/>
      <protection/>
    </xf>
    <xf numFmtId="167" fontId="10" fillId="0" borderId="0" xfId="42" applyNumberFormat="1" applyFont="1" applyFill="1" applyAlignment="1" applyProtection="1">
      <alignment vertical="center"/>
      <protection/>
    </xf>
    <xf numFmtId="167" fontId="10" fillId="0" borderId="0" xfId="42" applyNumberFormat="1" applyFont="1" applyFill="1" applyAlignment="1" applyProtection="1" quotePrefix="1">
      <alignment vertical="center"/>
      <protection/>
    </xf>
    <xf numFmtId="167" fontId="10" fillId="0" borderId="10" xfId="42" applyNumberFormat="1" applyFont="1" applyFill="1" applyBorder="1" applyAlignment="1" applyProtection="1">
      <alignment vertical="center"/>
      <protection/>
    </xf>
    <xf numFmtId="167" fontId="10" fillId="0" borderId="11" xfId="42" applyNumberFormat="1" applyFont="1" applyFill="1" applyBorder="1" applyAlignment="1" applyProtection="1">
      <alignment vertical="center"/>
      <protection/>
    </xf>
    <xf numFmtId="167" fontId="10" fillId="0" borderId="0" xfId="42" applyNumberFormat="1" applyFont="1" applyFill="1" applyAlignment="1">
      <alignment vertical="center"/>
    </xf>
    <xf numFmtId="167" fontId="10" fillId="0" borderId="0" xfId="42" applyNumberFormat="1" applyFont="1" applyFill="1" applyBorder="1" applyAlignment="1" applyProtection="1">
      <alignment vertical="center"/>
      <protection/>
    </xf>
    <xf numFmtId="167" fontId="10" fillId="0" borderId="12" xfId="42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Fill="1" applyAlignment="1" applyProtection="1">
      <alignment vertical="center"/>
      <protection/>
    </xf>
    <xf numFmtId="42" fontId="10" fillId="0" borderId="12" xfId="42" applyNumberFormat="1" applyFont="1" applyFill="1" applyBorder="1" applyAlignment="1" applyProtection="1">
      <alignment vertical="center"/>
      <protection/>
    </xf>
    <xf numFmtId="42" fontId="10" fillId="0" borderId="0" xfId="42" applyNumberFormat="1" applyFont="1" applyFill="1" applyAlignment="1" applyProtection="1">
      <alignment vertical="center"/>
      <protection/>
    </xf>
    <xf numFmtId="37" fontId="10" fillId="0" borderId="0" xfId="0" applyFont="1" applyFill="1" applyAlignment="1" applyProtection="1" quotePrefix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vertical="center"/>
      <protection/>
    </xf>
    <xf numFmtId="167" fontId="10" fillId="0" borderId="13" xfId="42" applyNumberFormat="1" applyFont="1" applyFill="1" applyBorder="1" applyAlignment="1" applyProtection="1">
      <alignment vertical="center"/>
      <protection/>
    </xf>
    <xf numFmtId="167" fontId="10" fillId="0" borderId="14" xfId="42" applyNumberFormat="1" applyFont="1" applyFill="1" applyBorder="1" applyAlignment="1" applyProtection="1">
      <alignment vertical="center"/>
      <protection/>
    </xf>
    <xf numFmtId="165" fontId="10" fillId="0" borderId="0" xfId="44" applyNumberFormat="1" applyFont="1" applyFill="1" applyBorder="1" applyAlignment="1" applyProtection="1">
      <alignment vertical="center"/>
      <protection/>
    </xf>
    <xf numFmtId="37" fontId="10" fillId="0" borderId="12" xfId="44" applyNumberFormat="1" applyFont="1" applyFill="1" applyBorder="1" applyAlignment="1" applyProtection="1">
      <alignment vertical="center"/>
      <protection/>
    </xf>
    <xf numFmtId="37" fontId="10" fillId="0" borderId="0" xfId="4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 quotePrefix="1">
      <alignment vertical="center"/>
      <protection/>
    </xf>
    <xf numFmtId="167" fontId="12" fillId="0" borderId="0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165" fontId="10" fillId="0" borderId="15" xfId="44" applyNumberFormat="1" applyFont="1" applyFill="1" applyBorder="1" applyAlignment="1" applyProtection="1">
      <alignment vertical="center"/>
      <protection/>
    </xf>
    <xf numFmtId="41" fontId="10" fillId="0" borderId="12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Alignment="1">
      <alignment vertical="center"/>
    </xf>
    <xf numFmtId="37" fontId="11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0</xdr:col>
      <xdr:colOff>2524125</xdr:colOff>
      <xdr:row>8</xdr:row>
      <xdr:rowOff>152400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70"/>
  <sheetViews>
    <sheetView showGridLines="0" tabSelected="1" zoomScalePageLayoutView="0" workbookViewId="0" topLeftCell="A1">
      <selection activeCell="A11" sqref="A1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3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9.00390625" style="1" customWidth="1"/>
  </cols>
  <sheetData>
    <row r="1" spans="1:256" ht="12">
      <c r="A1" s="5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3" customFormat="1" ht="10.5" customHeight="1">
      <c r="A2" s="5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4" customFormat="1" ht="16.5">
      <c r="A3" s="59"/>
      <c r="B3" s="23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4" customFormat="1" ht="8.25" customHeight="1">
      <c r="A4" s="59"/>
      <c r="B4" s="2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4" customFormat="1" ht="16.5">
      <c r="A5" s="59"/>
      <c r="B5" s="24"/>
      <c r="C5" s="60" t="s">
        <v>123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" customFormat="1" ht="16.5">
      <c r="A6" s="59"/>
      <c r="B6" s="23"/>
      <c r="C6" s="60" t="s">
        <v>124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" customFormat="1" ht="10.5" customHeight="1">
      <c r="A7" s="59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">
      <c r="A8" s="5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15" ht="13.5">
      <c r="A10" s="37"/>
      <c r="B10" s="37"/>
      <c r="C10" s="37"/>
      <c r="D10" s="37"/>
      <c r="E10" s="37"/>
      <c r="F10" s="37"/>
      <c r="G10" s="37"/>
      <c r="H10" s="37"/>
      <c r="I10" s="38" t="s">
        <v>0</v>
      </c>
      <c r="J10" s="37"/>
      <c r="K10" s="37"/>
      <c r="L10" s="37"/>
      <c r="M10" s="38" t="s">
        <v>1</v>
      </c>
      <c r="N10" s="37"/>
      <c r="O10" s="37"/>
    </row>
    <row r="11" spans="1:15" ht="13.5">
      <c r="A11" s="37"/>
      <c r="B11" s="37"/>
      <c r="C11" s="39" t="s">
        <v>2</v>
      </c>
      <c r="D11" s="40"/>
      <c r="E11" s="39" t="s">
        <v>3</v>
      </c>
      <c r="F11" s="40"/>
      <c r="G11" s="39" t="s">
        <v>4</v>
      </c>
      <c r="H11" s="40"/>
      <c r="I11" s="39" t="s">
        <v>5</v>
      </c>
      <c r="J11" s="40"/>
      <c r="K11" s="39" t="s">
        <v>6</v>
      </c>
      <c r="L11" s="40"/>
      <c r="M11" s="39" t="s">
        <v>7</v>
      </c>
      <c r="N11" s="40"/>
      <c r="O11" s="39" t="s">
        <v>8</v>
      </c>
    </row>
    <row r="12" spans="1:15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27" s="7" customFormat="1" ht="13.5" customHeight="1">
      <c r="A13" s="41" t="s">
        <v>77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13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13.5" customHeight="1">
      <c r="A15" s="41" t="s">
        <v>88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3" customFormat="1" ht="13.5" customHeight="1">
      <c r="A16" s="30" t="s">
        <v>89</v>
      </c>
      <c r="B16" s="31" t="s">
        <v>9</v>
      </c>
      <c r="C16" s="42">
        <f>SUM(E16:O16)</f>
        <v>42598</v>
      </c>
      <c r="D16" s="30"/>
      <c r="E16" s="42">
        <v>17617</v>
      </c>
      <c r="F16" s="30"/>
      <c r="G16" s="42">
        <v>12755</v>
      </c>
      <c r="H16" s="30"/>
      <c r="I16" s="42">
        <v>12226</v>
      </c>
      <c r="J16" s="30"/>
      <c r="K16" s="42">
        <v>0</v>
      </c>
      <c r="L16" s="30"/>
      <c r="M16" s="42">
        <v>0</v>
      </c>
      <c r="N16" s="30"/>
      <c r="O16" s="42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3.5" customHeight="1">
      <c r="A17" s="30"/>
      <c r="B17" s="31"/>
      <c r="C17" s="43"/>
      <c r="D17" s="30"/>
      <c r="E17" s="43"/>
      <c r="F17" s="30"/>
      <c r="G17" s="43"/>
      <c r="H17" s="30"/>
      <c r="I17" s="43"/>
      <c r="J17" s="30"/>
      <c r="K17" s="43"/>
      <c r="L17" s="30"/>
      <c r="M17" s="43"/>
      <c r="N17" s="30"/>
      <c r="O17" s="4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3.5" customHeight="1">
      <c r="A18" s="41" t="s">
        <v>72</v>
      </c>
      <c r="B18" s="44" t="s">
        <v>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13.5" customHeight="1">
      <c r="A19" s="41" t="s">
        <v>29</v>
      </c>
      <c r="B19" s="44" t="s">
        <v>9</v>
      </c>
      <c r="C19" s="30">
        <f>SUM(E19:O19)</f>
        <v>1144674</v>
      </c>
      <c r="D19" s="30"/>
      <c r="E19" s="30">
        <v>478557</v>
      </c>
      <c r="F19" s="30"/>
      <c r="G19" s="30">
        <v>47105</v>
      </c>
      <c r="H19" s="30"/>
      <c r="I19" s="30">
        <v>235913</v>
      </c>
      <c r="J19" s="30"/>
      <c r="K19" s="30">
        <v>8481</v>
      </c>
      <c r="L19" s="30"/>
      <c r="M19" s="30">
        <v>373274</v>
      </c>
      <c r="N19" s="30"/>
      <c r="O19" s="34">
        <v>1344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13.5" customHeight="1">
      <c r="A20" s="41" t="s">
        <v>10</v>
      </c>
      <c r="B20" s="44" t="s">
        <v>9</v>
      </c>
      <c r="C20" s="30">
        <f aca="true" t="shared" si="0" ref="C20:C41">SUM(E20:O20)</f>
        <v>2036200</v>
      </c>
      <c r="D20" s="30"/>
      <c r="E20" s="30">
        <v>1417756</v>
      </c>
      <c r="F20" s="30"/>
      <c r="G20" s="30">
        <v>72496</v>
      </c>
      <c r="H20" s="30"/>
      <c r="I20" s="30">
        <v>446538</v>
      </c>
      <c r="J20" s="30"/>
      <c r="K20" s="30">
        <v>42834</v>
      </c>
      <c r="L20" s="30"/>
      <c r="M20" s="30">
        <v>57086</v>
      </c>
      <c r="N20" s="30"/>
      <c r="O20" s="30">
        <v>-510</v>
      </c>
      <c r="P20" s="14"/>
      <c r="Q20" s="14"/>
      <c r="R20" s="14"/>
      <c r="S20" s="14"/>
      <c r="T20" s="14"/>
      <c r="U20" s="14"/>
      <c r="V20" s="14"/>
      <c r="W20" s="14"/>
      <c r="X20" s="5"/>
      <c r="Y20" s="5"/>
      <c r="Z20" s="5"/>
      <c r="AA20" s="5"/>
    </row>
    <row r="21" spans="1:27" s="7" customFormat="1" ht="13.5" customHeight="1">
      <c r="A21" s="41" t="s">
        <v>11</v>
      </c>
      <c r="B21" s="44" t="s">
        <v>9</v>
      </c>
      <c r="C21" s="30">
        <f t="shared" si="0"/>
        <v>1412940</v>
      </c>
      <c r="D21" s="30"/>
      <c r="E21" s="30">
        <v>835359</v>
      </c>
      <c r="F21" s="30"/>
      <c r="G21" s="30">
        <v>82655</v>
      </c>
      <c r="H21" s="30"/>
      <c r="I21" s="30">
        <v>297821</v>
      </c>
      <c r="J21" s="30"/>
      <c r="K21" s="30">
        <v>21138</v>
      </c>
      <c r="L21" s="30"/>
      <c r="M21" s="30">
        <v>128655</v>
      </c>
      <c r="N21" s="30"/>
      <c r="O21" s="30">
        <v>47312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13.5" customHeight="1">
      <c r="A22" s="41" t="s">
        <v>12</v>
      </c>
      <c r="B22" s="44" t="s">
        <v>9</v>
      </c>
      <c r="C22" s="30">
        <f t="shared" si="0"/>
        <v>2712913</v>
      </c>
      <c r="D22" s="30"/>
      <c r="E22" s="30">
        <v>1251082</v>
      </c>
      <c r="F22" s="30"/>
      <c r="G22" s="30">
        <v>434101</v>
      </c>
      <c r="H22" s="30"/>
      <c r="I22" s="30">
        <v>521655</v>
      </c>
      <c r="J22" s="30"/>
      <c r="K22" s="30">
        <v>32560</v>
      </c>
      <c r="L22" s="30"/>
      <c r="M22" s="30">
        <v>456248</v>
      </c>
      <c r="N22" s="30"/>
      <c r="O22" s="30">
        <v>17267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13.5" customHeight="1">
      <c r="A23" s="41" t="s">
        <v>17</v>
      </c>
      <c r="B23" s="44" t="s">
        <v>9</v>
      </c>
      <c r="C23" s="30">
        <f t="shared" si="0"/>
        <v>1103617</v>
      </c>
      <c r="D23" s="30"/>
      <c r="E23" s="30">
        <v>528555</v>
      </c>
      <c r="F23" s="30"/>
      <c r="G23" s="30">
        <v>107944</v>
      </c>
      <c r="H23" s="30"/>
      <c r="I23" s="30">
        <v>238520</v>
      </c>
      <c r="J23" s="30"/>
      <c r="K23" s="30">
        <v>1710</v>
      </c>
      <c r="L23" s="30"/>
      <c r="M23" s="30">
        <v>207842</v>
      </c>
      <c r="N23" s="30"/>
      <c r="O23" s="30">
        <v>19046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7" customFormat="1" ht="13.5" customHeight="1">
      <c r="A24" s="41" t="s">
        <v>106</v>
      </c>
      <c r="B24" s="44" t="s">
        <v>9</v>
      </c>
      <c r="C24" s="30">
        <f t="shared" si="0"/>
        <v>1312022</v>
      </c>
      <c r="D24" s="30"/>
      <c r="E24" s="30">
        <v>606371</v>
      </c>
      <c r="F24" s="30"/>
      <c r="G24" s="30">
        <v>101559</v>
      </c>
      <c r="H24" s="30"/>
      <c r="I24" s="30">
        <v>285820</v>
      </c>
      <c r="J24" s="30"/>
      <c r="K24" s="30">
        <v>892</v>
      </c>
      <c r="L24" s="30"/>
      <c r="M24" s="30">
        <v>273079</v>
      </c>
      <c r="N24" s="30"/>
      <c r="O24" s="30">
        <v>44301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7" customFormat="1" ht="13.5" customHeight="1">
      <c r="A25" s="41" t="s">
        <v>113</v>
      </c>
      <c r="B25" s="44"/>
      <c r="C25" s="30">
        <f>SUM(E25:O25)</f>
        <v>568975</v>
      </c>
      <c r="D25" s="30"/>
      <c r="E25" s="30">
        <v>123067</v>
      </c>
      <c r="F25" s="30"/>
      <c r="G25" s="30">
        <v>213202</v>
      </c>
      <c r="H25" s="30"/>
      <c r="I25" s="30">
        <v>135366</v>
      </c>
      <c r="J25" s="30"/>
      <c r="K25" s="30">
        <v>0</v>
      </c>
      <c r="L25" s="30"/>
      <c r="M25" s="30">
        <v>97340</v>
      </c>
      <c r="N25" s="30"/>
      <c r="O25" s="30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7" customFormat="1" ht="13.5" customHeight="1">
      <c r="A26" s="41" t="s">
        <v>18</v>
      </c>
      <c r="B26" s="44" t="s">
        <v>9</v>
      </c>
      <c r="C26" s="30">
        <f t="shared" si="0"/>
        <v>1016122</v>
      </c>
      <c r="D26" s="30"/>
      <c r="E26" s="30">
        <v>295419</v>
      </c>
      <c r="F26" s="30"/>
      <c r="G26" s="30">
        <v>296603</v>
      </c>
      <c r="H26" s="30"/>
      <c r="I26" s="30">
        <v>240342</v>
      </c>
      <c r="J26" s="30"/>
      <c r="K26" s="30">
        <v>2154</v>
      </c>
      <c r="L26" s="30"/>
      <c r="M26" s="30">
        <v>53009</v>
      </c>
      <c r="N26" s="30"/>
      <c r="O26" s="30">
        <v>128595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" customFormat="1" ht="13.5" customHeight="1">
      <c r="A27" s="41" t="s">
        <v>19</v>
      </c>
      <c r="B27" s="44" t="s">
        <v>9</v>
      </c>
      <c r="C27" s="30">
        <f t="shared" si="0"/>
        <v>612150</v>
      </c>
      <c r="D27" s="30"/>
      <c r="E27" s="30">
        <v>200204</v>
      </c>
      <c r="F27" s="30"/>
      <c r="G27" s="30">
        <v>140668</v>
      </c>
      <c r="H27" s="30"/>
      <c r="I27" s="30">
        <v>141341</v>
      </c>
      <c r="J27" s="30"/>
      <c r="K27" s="30">
        <v>6847</v>
      </c>
      <c r="L27" s="30"/>
      <c r="M27" s="30">
        <v>82144</v>
      </c>
      <c r="N27" s="30"/>
      <c r="O27" s="30">
        <v>40946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7" customFormat="1" ht="13.5" customHeight="1">
      <c r="A28" s="41" t="s">
        <v>30</v>
      </c>
      <c r="B28" s="44" t="s">
        <v>9</v>
      </c>
      <c r="C28" s="30">
        <f t="shared" si="0"/>
        <v>121087</v>
      </c>
      <c r="D28" s="30"/>
      <c r="E28" s="30">
        <v>68221</v>
      </c>
      <c r="F28" s="30"/>
      <c r="G28" s="30">
        <v>14402</v>
      </c>
      <c r="H28" s="30"/>
      <c r="I28" s="30">
        <v>33260</v>
      </c>
      <c r="J28" s="30"/>
      <c r="K28" s="30">
        <v>0</v>
      </c>
      <c r="L28" s="30"/>
      <c r="M28" s="30">
        <v>5204</v>
      </c>
      <c r="N28" s="30"/>
      <c r="O28" s="30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3.5" customHeight="1">
      <c r="A29" s="41" t="s">
        <v>13</v>
      </c>
      <c r="B29" s="44" t="s">
        <v>9</v>
      </c>
      <c r="C29" s="30">
        <f t="shared" si="0"/>
        <v>2780396</v>
      </c>
      <c r="D29" s="30"/>
      <c r="E29" s="30">
        <v>571847</v>
      </c>
      <c r="F29" s="30"/>
      <c r="G29" s="30">
        <v>1001341</v>
      </c>
      <c r="H29" s="30"/>
      <c r="I29" s="30">
        <v>544900</v>
      </c>
      <c r="J29" s="30"/>
      <c r="K29" s="30">
        <v>3685</v>
      </c>
      <c r="L29" s="30"/>
      <c r="M29" s="30">
        <v>570077</v>
      </c>
      <c r="N29" s="30"/>
      <c r="O29" s="30">
        <v>88546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7" customFormat="1" ht="13.5" customHeight="1">
      <c r="A30" s="41" t="s">
        <v>114</v>
      </c>
      <c r="B30" s="44" t="s">
        <v>9</v>
      </c>
      <c r="C30" s="30">
        <f t="shared" si="0"/>
        <v>282412</v>
      </c>
      <c r="D30" s="30"/>
      <c r="E30" s="30">
        <v>44313</v>
      </c>
      <c r="F30" s="30"/>
      <c r="G30" s="30">
        <v>123455</v>
      </c>
      <c r="H30" s="30"/>
      <c r="I30" s="30">
        <v>67535</v>
      </c>
      <c r="J30" s="30"/>
      <c r="K30" s="30">
        <v>68</v>
      </c>
      <c r="L30" s="30"/>
      <c r="M30" s="30">
        <v>46001</v>
      </c>
      <c r="N30" s="30"/>
      <c r="O30" s="30">
        <v>1040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7" customFormat="1" ht="13.5" customHeight="1">
      <c r="A31" s="41" t="s">
        <v>20</v>
      </c>
      <c r="B31" s="44" t="s">
        <v>9</v>
      </c>
      <c r="C31" s="30">
        <f t="shared" si="0"/>
        <v>1298213</v>
      </c>
      <c r="D31" s="30"/>
      <c r="E31" s="30">
        <v>341515</v>
      </c>
      <c r="F31" s="30"/>
      <c r="G31" s="30">
        <v>359291</v>
      </c>
      <c r="H31" s="30"/>
      <c r="I31" s="30">
        <v>307494</v>
      </c>
      <c r="J31" s="30"/>
      <c r="K31" s="30">
        <v>1823</v>
      </c>
      <c r="L31" s="30"/>
      <c r="M31" s="30">
        <v>275232</v>
      </c>
      <c r="N31" s="30"/>
      <c r="O31" s="30">
        <v>12858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7" customFormat="1" ht="13.5" customHeight="1">
      <c r="A32" s="41" t="s">
        <v>78</v>
      </c>
      <c r="B32" s="44" t="s">
        <v>9</v>
      </c>
      <c r="C32" s="30">
        <f t="shared" si="0"/>
        <v>1357753</v>
      </c>
      <c r="D32" s="30"/>
      <c r="E32" s="30">
        <v>359515</v>
      </c>
      <c r="F32" s="30"/>
      <c r="G32" s="30">
        <v>79351</v>
      </c>
      <c r="H32" s="30"/>
      <c r="I32" s="30">
        <v>187718</v>
      </c>
      <c r="J32" s="30"/>
      <c r="K32" s="30">
        <v>38568</v>
      </c>
      <c r="L32" s="30"/>
      <c r="M32" s="30">
        <v>414224</v>
      </c>
      <c r="N32" s="30"/>
      <c r="O32" s="30">
        <v>278377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" customFormat="1" ht="13.5" customHeight="1">
      <c r="A33" s="41" t="s">
        <v>14</v>
      </c>
      <c r="B33" s="44" t="s">
        <v>9</v>
      </c>
      <c r="C33" s="30">
        <f t="shared" si="0"/>
        <v>3170857</v>
      </c>
      <c r="D33" s="30"/>
      <c r="E33" s="30">
        <v>1987285</v>
      </c>
      <c r="F33" s="30"/>
      <c r="G33" s="30">
        <v>152706</v>
      </c>
      <c r="H33" s="30"/>
      <c r="I33" s="30">
        <v>670161</v>
      </c>
      <c r="J33" s="30"/>
      <c r="K33" s="30">
        <v>35942</v>
      </c>
      <c r="L33" s="30"/>
      <c r="M33" s="30">
        <v>285795</v>
      </c>
      <c r="N33" s="30"/>
      <c r="O33" s="30">
        <v>38968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7" customFormat="1" ht="13.5" customHeight="1">
      <c r="A34" s="41" t="s">
        <v>74</v>
      </c>
      <c r="B34" s="44"/>
      <c r="C34" s="30">
        <f t="shared" si="0"/>
        <v>240646</v>
      </c>
      <c r="D34" s="30"/>
      <c r="E34" s="30">
        <v>100123</v>
      </c>
      <c r="F34" s="30"/>
      <c r="G34" s="30">
        <v>59927</v>
      </c>
      <c r="H34" s="30"/>
      <c r="I34" s="30">
        <v>55363</v>
      </c>
      <c r="J34" s="30"/>
      <c r="K34" s="30">
        <v>1845</v>
      </c>
      <c r="L34" s="30"/>
      <c r="M34" s="30">
        <v>23388</v>
      </c>
      <c r="N34" s="30"/>
      <c r="O34" s="30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7" customFormat="1" ht="13.5" customHeight="1">
      <c r="A35" s="41" t="s">
        <v>31</v>
      </c>
      <c r="B35" s="44" t="s">
        <v>9</v>
      </c>
      <c r="C35" s="30">
        <f t="shared" si="0"/>
        <v>1615551</v>
      </c>
      <c r="D35" s="30"/>
      <c r="E35" s="30">
        <v>975572</v>
      </c>
      <c r="F35" s="30"/>
      <c r="G35" s="30">
        <v>66616</v>
      </c>
      <c r="H35" s="30"/>
      <c r="I35" s="30">
        <v>363942</v>
      </c>
      <c r="J35" s="30"/>
      <c r="K35" s="30">
        <v>22454</v>
      </c>
      <c r="L35" s="30"/>
      <c r="M35" s="30">
        <v>115097</v>
      </c>
      <c r="N35" s="30"/>
      <c r="O35" s="30">
        <v>71870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7" customFormat="1" ht="13.5" customHeight="1">
      <c r="A36" s="41" t="s">
        <v>79</v>
      </c>
      <c r="B36" s="44" t="s">
        <v>9</v>
      </c>
      <c r="C36" s="30">
        <f t="shared" si="0"/>
        <v>2663606</v>
      </c>
      <c r="D36" s="30"/>
      <c r="E36" s="30">
        <v>1501923</v>
      </c>
      <c r="F36" s="30"/>
      <c r="G36" s="30">
        <v>166730</v>
      </c>
      <c r="H36" s="30"/>
      <c r="I36" s="30">
        <v>530906</v>
      </c>
      <c r="J36" s="30"/>
      <c r="K36" s="30">
        <v>63805</v>
      </c>
      <c r="L36" s="30"/>
      <c r="M36" s="30">
        <v>252286</v>
      </c>
      <c r="N36" s="30"/>
      <c r="O36" s="30">
        <v>147956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7" customFormat="1" ht="13.5" customHeight="1">
      <c r="A37" s="41" t="s">
        <v>21</v>
      </c>
      <c r="B37" s="44" t="s">
        <v>9</v>
      </c>
      <c r="C37" s="30">
        <f t="shared" si="0"/>
        <v>786509</v>
      </c>
      <c r="D37" s="30"/>
      <c r="E37" s="30">
        <v>270034</v>
      </c>
      <c r="F37" s="30"/>
      <c r="G37" s="30">
        <v>220904</v>
      </c>
      <c r="H37" s="30"/>
      <c r="I37" s="30">
        <v>217399</v>
      </c>
      <c r="J37" s="30"/>
      <c r="K37" s="30">
        <v>916</v>
      </c>
      <c r="L37" s="30"/>
      <c r="M37" s="30">
        <v>77129</v>
      </c>
      <c r="N37" s="30"/>
      <c r="O37" s="30">
        <v>127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7" customFormat="1" ht="13.5" customHeight="1">
      <c r="A38" s="41" t="s">
        <v>76</v>
      </c>
      <c r="B38" s="44"/>
      <c r="C38" s="30">
        <f t="shared" si="0"/>
        <v>1324474</v>
      </c>
      <c r="D38" s="30"/>
      <c r="E38" s="30">
        <v>464609</v>
      </c>
      <c r="F38" s="30"/>
      <c r="G38" s="30">
        <v>201484</v>
      </c>
      <c r="H38" s="30"/>
      <c r="I38" s="30">
        <v>270876</v>
      </c>
      <c r="J38" s="30"/>
      <c r="K38" s="30">
        <v>11226</v>
      </c>
      <c r="L38" s="30"/>
      <c r="M38" s="30">
        <v>301531</v>
      </c>
      <c r="N38" s="30"/>
      <c r="O38" s="30">
        <v>74748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7" customFormat="1" ht="13.5" customHeight="1">
      <c r="A39" s="41" t="s">
        <v>59</v>
      </c>
      <c r="B39" s="44"/>
      <c r="C39" s="30">
        <f t="shared" si="0"/>
        <v>829932</v>
      </c>
      <c r="D39" s="30"/>
      <c r="E39" s="30">
        <v>497128</v>
      </c>
      <c r="F39" s="30"/>
      <c r="G39" s="30">
        <v>94554</v>
      </c>
      <c r="H39" s="30"/>
      <c r="I39" s="30">
        <v>193690</v>
      </c>
      <c r="J39" s="30"/>
      <c r="K39" s="30">
        <v>9090</v>
      </c>
      <c r="L39" s="30"/>
      <c r="M39" s="35">
        <v>33094</v>
      </c>
      <c r="N39" s="30"/>
      <c r="O39" s="30">
        <v>2376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7" customFormat="1" ht="13.5" customHeight="1">
      <c r="A40" s="41" t="s">
        <v>50</v>
      </c>
      <c r="B40" s="44" t="s">
        <v>9</v>
      </c>
      <c r="C40" s="30">
        <f t="shared" si="0"/>
        <v>1059798</v>
      </c>
      <c r="D40" s="30"/>
      <c r="E40" s="30">
        <v>418994</v>
      </c>
      <c r="F40" s="30"/>
      <c r="G40" s="30">
        <v>234259</v>
      </c>
      <c r="H40" s="30"/>
      <c r="I40" s="35">
        <v>267039</v>
      </c>
      <c r="J40" s="30"/>
      <c r="K40" s="30">
        <v>757</v>
      </c>
      <c r="L40" s="30"/>
      <c r="M40" s="30">
        <v>135479</v>
      </c>
      <c r="N40" s="30"/>
      <c r="O40" s="35">
        <v>3270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7" customFormat="1" ht="13.5" customHeight="1">
      <c r="A41" s="41" t="s">
        <v>32</v>
      </c>
      <c r="B41" s="44" t="s">
        <v>9</v>
      </c>
      <c r="C41" s="30">
        <f t="shared" si="0"/>
        <v>118462</v>
      </c>
      <c r="D41" s="30"/>
      <c r="E41" s="30">
        <v>69842</v>
      </c>
      <c r="F41" s="30"/>
      <c r="G41" s="30">
        <v>11686</v>
      </c>
      <c r="H41" s="30"/>
      <c r="I41" s="30">
        <v>32819</v>
      </c>
      <c r="J41" s="30"/>
      <c r="K41" s="30">
        <v>1912</v>
      </c>
      <c r="L41" s="30"/>
      <c r="M41" s="30">
        <v>2203</v>
      </c>
      <c r="N41" s="30"/>
      <c r="O41" s="30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7" customFormat="1" ht="13.5" customHeight="1">
      <c r="A42" s="41" t="s">
        <v>22</v>
      </c>
      <c r="B42" s="44" t="s">
        <v>9</v>
      </c>
      <c r="C42" s="30">
        <f aca="true" t="shared" si="1" ref="C42:C53">SUM(E42:O42)</f>
        <v>1085700</v>
      </c>
      <c r="D42" s="30"/>
      <c r="E42" s="30">
        <v>448273</v>
      </c>
      <c r="F42" s="30"/>
      <c r="G42" s="30">
        <v>243191</v>
      </c>
      <c r="H42" s="30"/>
      <c r="I42" s="30">
        <v>276063</v>
      </c>
      <c r="J42" s="30"/>
      <c r="K42" s="30">
        <v>1531</v>
      </c>
      <c r="L42" s="30"/>
      <c r="M42" s="30">
        <v>113021</v>
      </c>
      <c r="N42" s="30"/>
      <c r="O42" s="30">
        <v>3621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7" customFormat="1" ht="13.5" customHeight="1">
      <c r="A43" s="41" t="s">
        <v>33</v>
      </c>
      <c r="B43" s="44" t="s">
        <v>9</v>
      </c>
      <c r="C43" s="30">
        <f t="shared" si="1"/>
        <v>115303</v>
      </c>
      <c r="D43" s="30"/>
      <c r="E43" s="30">
        <v>76416</v>
      </c>
      <c r="F43" s="30"/>
      <c r="G43" s="30">
        <v>270</v>
      </c>
      <c r="H43" s="30"/>
      <c r="I43" s="30">
        <v>31274</v>
      </c>
      <c r="J43" s="30"/>
      <c r="K43" s="30">
        <v>0</v>
      </c>
      <c r="L43" s="30"/>
      <c r="M43" s="30">
        <v>7343</v>
      </c>
      <c r="N43" s="30"/>
      <c r="O43" s="3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ht="13.5" customHeight="1">
      <c r="A44" s="41" t="s">
        <v>34</v>
      </c>
      <c r="B44" s="44" t="s">
        <v>9</v>
      </c>
      <c r="C44" s="30">
        <f t="shared" si="1"/>
        <v>105740</v>
      </c>
      <c r="D44" s="30"/>
      <c r="E44" s="30">
        <v>62700</v>
      </c>
      <c r="F44" s="30"/>
      <c r="G44" s="30">
        <v>12475</v>
      </c>
      <c r="H44" s="30"/>
      <c r="I44" s="30">
        <v>30262</v>
      </c>
      <c r="J44" s="30"/>
      <c r="K44" s="30">
        <v>0</v>
      </c>
      <c r="L44" s="30"/>
      <c r="M44" s="30">
        <v>303</v>
      </c>
      <c r="N44" s="30"/>
      <c r="O44" s="3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7" customFormat="1" ht="13.5" customHeight="1">
      <c r="A45" s="41" t="s">
        <v>23</v>
      </c>
      <c r="B45" s="44" t="s">
        <v>9</v>
      </c>
      <c r="C45" s="30">
        <f t="shared" si="1"/>
        <v>558435</v>
      </c>
      <c r="D45" s="30"/>
      <c r="E45" s="30">
        <v>222259</v>
      </c>
      <c r="F45" s="30"/>
      <c r="G45" s="30">
        <v>127477</v>
      </c>
      <c r="H45" s="30"/>
      <c r="I45" s="30">
        <v>128233</v>
      </c>
      <c r="J45" s="30"/>
      <c r="K45" s="30">
        <v>2332</v>
      </c>
      <c r="L45" s="30"/>
      <c r="M45" s="30">
        <v>75234</v>
      </c>
      <c r="N45" s="30"/>
      <c r="O45" s="30">
        <v>2900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7" customFormat="1" ht="13.5" customHeight="1">
      <c r="A46" s="41" t="s">
        <v>115</v>
      </c>
      <c r="B46" s="44"/>
      <c r="C46" s="30">
        <f t="shared" si="1"/>
        <v>4434979</v>
      </c>
      <c r="D46" s="30"/>
      <c r="E46" s="30">
        <v>2604172</v>
      </c>
      <c r="F46" s="30"/>
      <c r="G46" s="30">
        <v>330142</v>
      </c>
      <c r="H46" s="30"/>
      <c r="I46" s="30">
        <v>902805</v>
      </c>
      <c r="J46" s="30"/>
      <c r="K46" s="30">
        <v>28012</v>
      </c>
      <c r="L46" s="30"/>
      <c r="M46" s="30">
        <v>281512</v>
      </c>
      <c r="N46" s="30"/>
      <c r="O46" s="30">
        <v>288336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7" customFormat="1" ht="13.5" customHeight="1">
      <c r="A47" s="41" t="s">
        <v>15</v>
      </c>
      <c r="B47" s="44" t="s">
        <v>9</v>
      </c>
      <c r="C47" s="30">
        <f t="shared" si="1"/>
        <v>2064455</v>
      </c>
      <c r="D47" s="30"/>
      <c r="E47" s="30">
        <v>1292520</v>
      </c>
      <c r="F47" s="30"/>
      <c r="G47" s="30">
        <v>127872</v>
      </c>
      <c r="H47" s="30"/>
      <c r="I47" s="30">
        <v>498700</v>
      </c>
      <c r="J47" s="30"/>
      <c r="K47" s="30">
        <v>16679</v>
      </c>
      <c r="L47" s="30"/>
      <c r="M47" s="30">
        <v>84661</v>
      </c>
      <c r="N47" s="30"/>
      <c r="O47" s="30">
        <v>44023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7" customFormat="1" ht="13.5" customHeight="1">
      <c r="A48" s="41" t="s">
        <v>24</v>
      </c>
      <c r="B48" s="44" t="s">
        <v>9</v>
      </c>
      <c r="C48" s="30">
        <f t="shared" si="1"/>
        <v>1682156</v>
      </c>
      <c r="D48" s="30"/>
      <c r="E48" s="30">
        <v>529263</v>
      </c>
      <c r="F48" s="30"/>
      <c r="G48" s="30">
        <v>349927</v>
      </c>
      <c r="H48" s="30"/>
      <c r="I48" s="30">
        <v>371859</v>
      </c>
      <c r="J48" s="30"/>
      <c r="K48" s="30">
        <v>1224</v>
      </c>
      <c r="L48" s="30"/>
      <c r="M48" s="30">
        <v>417691</v>
      </c>
      <c r="N48" s="30"/>
      <c r="O48" s="30">
        <v>12192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7" customFormat="1" ht="13.5" customHeight="1">
      <c r="A49" s="41" t="s">
        <v>75</v>
      </c>
      <c r="B49" s="44"/>
      <c r="C49" s="30">
        <f t="shared" si="1"/>
        <v>484054</v>
      </c>
      <c r="D49" s="30"/>
      <c r="E49" s="30">
        <v>147942</v>
      </c>
      <c r="F49" s="30"/>
      <c r="G49" s="30">
        <v>84706</v>
      </c>
      <c r="H49" s="30"/>
      <c r="I49" s="30">
        <v>89672</v>
      </c>
      <c r="J49" s="30"/>
      <c r="K49" s="30">
        <v>571</v>
      </c>
      <c r="L49" s="30"/>
      <c r="M49" s="30">
        <v>147723</v>
      </c>
      <c r="N49" s="30"/>
      <c r="O49" s="30">
        <v>13440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7" customFormat="1" ht="13.5" customHeight="1">
      <c r="A50" s="41" t="s">
        <v>25</v>
      </c>
      <c r="B50" s="44" t="s">
        <v>9</v>
      </c>
      <c r="C50" s="30">
        <f t="shared" si="1"/>
        <v>1828642</v>
      </c>
      <c r="D50" s="30"/>
      <c r="E50" s="30">
        <v>648658</v>
      </c>
      <c r="F50" s="30"/>
      <c r="G50" s="30">
        <v>397054</v>
      </c>
      <c r="H50" s="30"/>
      <c r="I50" s="30">
        <v>430125</v>
      </c>
      <c r="J50" s="30"/>
      <c r="K50" s="30">
        <v>6801</v>
      </c>
      <c r="L50" s="30"/>
      <c r="M50" s="30">
        <v>341774</v>
      </c>
      <c r="N50" s="30"/>
      <c r="O50" s="30">
        <v>4230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7" customFormat="1" ht="13.5" customHeight="1">
      <c r="A51" s="41" t="s">
        <v>26</v>
      </c>
      <c r="B51" s="44" t="s">
        <v>9</v>
      </c>
      <c r="C51" s="30">
        <f t="shared" si="1"/>
        <v>520761</v>
      </c>
      <c r="D51" s="30"/>
      <c r="E51" s="30">
        <v>82759</v>
      </c>
      <c r="F51" s="30"/>
      <c r="G51" s="30">
        <v>136054</v>
      </c>
      <c r="H51" s="30"/>
      <c r="I51" s="30">
        <v>98193</v>
      </c>
      <c r="J51" s="30"/>
      <c r="K51" s="30">
        <v>255</v>
      </c>
      <c r="L51" s="30"/>
      <c r="M51" s="30">
        <v>143347</v>
      </c>
      <c r="N51" s="30"/>
      <c r="O51" s="30">
        <v>60153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7" customFormat="1" ht="13.5" customHeight="1">
      <c r="A52" s="41" t="s">
        <v>35</v>
      </c>
      <c r="B52" s="44" t="s">
        <v>9</v>
      </c>
      <c r="C52" s="30">
        <f t="shared" si="1"/>
        <v>127247</v>
      </c>
      <c r="D52" s="30"/>
      <c r="E52" s="30">
        <v>68771</v>
      </c>
      <c r="F52" s="30"/>
      <c r="G52" s="30">
        <v>17868</v>
      </c>
      <c r="H52" s="30"/>
      <c r="I52" s="30">
        <v>34877</v>
      </c>
      <c r="J52" s="30"/>
      <c r="K52" s="30">
        <v>1231</v>
      </c>
      <c r="L52" s="30"/>
      <c r="M52" s="30">
        <v>3161</v>
      </c>
      <c r="N52" s="30"/>
      <c r="O52" s="30">
        <v>1339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7" customFormat="1" ht="13.5" customHeight="1">
      <c r="A53" s="41" t="s">
        <v>28</v>
      </c>
      <c r="B53" s="44" t="s">
        <v>9</v>
      </c>
      <c r="C53" s="30">
        <f t="shared" si="1"/>
        <v>2259524</v>
      </c>
      <c r="D53" s="30"/>
      <c r="E53" s="30">
        <v>384953</v>
      </c>
      <c r="F53" s="30"/>
      <c r="G53" s="30">
        <v>532743</v>
      </c>
      <c r="H53" s="30"/>
      <c r="I53" s="30">
        <v>366283</v>
      </c>
      <c r="J53" s="30"/>
      <c r="K53" s="30">
        <v>1642</v>
      </c>
      <c r="L53" s="30"/>
      <c r="M53" s="30">
        <v>928634</v>
      </c>
      <c r="N53" s="30"/>
      <c r="O53" s="30">
        <v>45269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7" customFormat="1" ht="13.5" customHeight="1">
      <c r="A54" s="41" t="s">
        <v>36</v>
      </c>
      <c r="B54" s="44" t="s">
        <v>9</v>
      </c>
      <c r="C54" s="30">
        <f aca="true" t="shared" si="2" ref="C54:C60">SUM(E54:O54)</f>
        <v>101408</v>
      </c>
      <c r="D54" s="30"/>
      <c r="E54" s="30">
        <v>68449</v>
      </c>
      <c r="F54" s="30"/>
      <c r="G54" s="30">
        <v>0</v>
      </c>
      <c r="H54" s="30"/>
      <c r="I54" s="30">
        <v>27554</v>
      </c>
      <c r="J54" s="30"/>
      <c r="K54" s="30">
        <v>0</v>
      </c>
      <c r="L54" s="30"/>
      <c r="M54" s="30">
        <v>5405</v>
      </c>
      <c r="N54" s="30"/>
      <c r="O54" s="30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7" customFormat="1" ht="13.5" customHeight="1">
      <c r="A55" s="41" t="s">
        <v>112</v>
      </c>
      <c r="B55" s="44"/>
      <c r="C55" s="30">
        <f t="shared" si="2"/>
        <v>1110408</v>
      </c>
      <c r="D55" s="30"/>
      <c r="E55" s="30">
        <v>374450</v>
      </c>
      <c r="F55" s="30"/>
      <c r="G55" s="30">
        <v>260442</v>
      </c>
      <c r="H55" s="30"/>
      <c r="I55" s="30">
        <v>256149</v>
      </c>
      <c r="J55" s="30"/>
      <c r="K55" s="30">
        <v>5683</v>
      </c>
      <c r="L55" s="30"/>
      <c r="M55" s="30">
        <v>211284</v>
      </c>
      <c r="N55" s="30"/>
      <c r="O55" s="30">
        <v>2400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7" customFormat="1" ht="13.5" customHeight="1">
      <c r="A56" s="41" t="s">
        <v>37</v>
      </c>
      <c r="B56" s="44" t="s">
        <v>9</v>
      </c>
      <c r="C56" s="30">
        <f t="shared" si="2"/>
        <v>106690</v>
      </c>
      <c r="D56" s="30"/>
      <c r="E56" s="30">
        <v>73618</v>
      </c>
      <c r="F56" s="30"/>
      <c r="G56" s="30">
        <v>0</v>
      </c>
      <c r="H56" s="30"/>
      <c r="I56" s="30">
        <v>29635</v>
      </c>
      <c r="J56" s="30"/>
      <c r="K56" s="30">
        <v>526</v>
      </c>
      <c r="L56" s="30"/>
      <c r="M56" s="30">
        <v>2911</v>
      </c>
      <c r="N56" s="30"/>
      <c r="O56" s="30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13.5" customHeight="1">
      <c r="A57" s="41" t="s">
        <v>27</v>
      </c>
      <c r="B57" s="44" t="s">
        <v>9</v>
      </c>
      <c r="C57" s="30">
        <f t="shared" si="2"/>
        <v>1098470</v>
      </c>
      <c r="D57" s="30"/>
      <c r="E57" s="30">
        <v>322667</v>
      </c>
      <c r="F57" s="30"/>
      <c r="G57" s="30">
        <v>325952</v>
      </c>
      <c r="H57" s="30"/>
      <c r="I57" s="30">
        <v>279294</v>
      </c>
      <c r="J57" s="30"/>
      <c r="K57" s="30">
        <v>920</v>
      </c>
      <c r="L57" s="30"/>
      <c r="M57" s="30">
        <v>168322</v>
      </c>
      <c r="N57" s="30"/>
      <c r="O57" s="30">
        <v>1315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7" customFormat="1" ht="13.5" customHeight="1">
      <c r="A58" s="41" t="s">
        <v>105</v>
      </c>
      <c r="B58" s="44" t="s">
        <v>9</v>
      </c>
      <c r="C58" s="30">
        <f t="shared" si="2"/>
        <v>772488</v>
      </c>
      <c r="D58" s="30"/>
      <c r="E58" s="30">
        <v>209911</v>
      </c>
      <c r="F58" s="30"/>
      <c r="G58" s="30">
        <v>232125</v>
      </c>
      <c r="H58" s="30"/>
      <c r="I58" s="30">
        <v>184524</v>
      </c>
      <c r="J58" s="30"/>
      <c r="K58" s="30">
        <v>0</v>
      </c>
      <c r="L58" s="30"/>
      <c r="M58" s="45">
        <v>138038</v>
      </c>
      <c r="N58" s="30"/>
      <c r="O58" s="30">
        <v>7890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7" customFormat="1" ht="13.5" customHeight="1">
      <c r="A59" s="41" t="s">
        <v>16</v>
      </c>
      <c r="B59" s="44" t="s">
        <v>9</v>
      </c>
      <c r="C59" s="32">
        <f t="shared" si="2"/>
        <v>1675580</v>
      </c>
      <c r="D59" s="30"/>
      <c r="E59" s="32">
        <v>978484</v>
      </c>
      <c r="F59" s="30"/>
      <c r="G59" s="32">
        <v>128846</v>
      </c>
      <c r="H59" s="30"/>
      <c r="I59" s="30">
        <v>372188</v>
      </c>
      <c r="J59" s="30"/>
      <c r="K59" s="32">
        <v>3354</v>
      </c>
      <c r="L59" s="30"/>
      <c r="M59" s="32">
        <v>154794</v>
      </c>
      <c r="N59" s="30"/>
      <c r="O59" s="30">
        <v>37914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13.5" customHeight="1">
      <c r="A60" s="41" t="s">
        <v>85</v>
      </c>
      <c r="B60" s="44" t="s">
        <v>9</v>
      </c>
      <c r="C60" s="32">
        <f t="shared" si="2"/>
        <v>49701349</v>
      </c>
      <c r="D60" s="30"/>
      <c r="E60" s="32">
        <f>SUM(E19:E59)</f>
        <v>22003556</v>
      </c>
      <c r="F60" s="30"/>
      <c r="G60" s="32">
        <f>SUM(G19:G59)</f>
        <v>7590183</v>
      </c>
      <c r="H60" s="30"/>
      <c r="I60" s="33">
        <f>SUM(I19:I59)</f>
        <v>10694108</v>
      </c>
      <c r="J60" s="30"/>
      <c r="K60" s="32">
        <f>SUM(K19:K59)</f>
        <v>379468</v>
      </c>
      <c r="L60" s="30"/>
      <c r="M60" s="32">
        <f>SUM(M19:M59)</f>
        <v>7490575</v>
      </c>
      <c r="N60" s="30"/>
      <c r="O60" s="33">
        <f>SUM(O19:O59)</f>
        <v>1543459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7" customFormat="1" ht="13.5" customHeight="1">
      <c r="A61" s="41"/>
      <c r="B61" s="4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7" customFormat="1" ht="13.5" customHeight="1">
      <c r="A62" s="41" t="s">
        <v>69</v>
      </c>
      <c r="B62" s="44" t="s">
        <v>9</v>
      </c>
      <c r="C62" s="32">
        <f>SUM(E62:O62)</f>
        <v>49743947</v>
      </c>
      <c r="D62" s="30"/>
      <c r="E62" s="32">
        <f>SUM(E60,E16)</f>
        <v>22021173</v>
      </c>
      <c r="F62" s="30"/>
      <c r="G62" s="32">
        <f>SUM(G60,G16)</f>
        <v>7602938</v>
      </c>
      <c r="H62" s="30"/>
      <c r="I62" s="32">
        <f>SUM(I60,I16)</f>
        <v>10706334</v>
      </c>
      <c r="J62" s="30"/>
      <c r="K62" s="32">
        <f>SUM(K60,K16)</f>
        <v>379468</v>
      </c>
      <c r="L62" s="30"/>
      <c r="M62" s="32">
        <f>SUM(M60,M16:M16)</f>
        <v>7490575</v>
      </c>
      <c r="N62" s="30"/>
      <c r="O62" s="32">
        <f>SUM(O60,O16)</f>
        <v>1543459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7" customFormat="1" ht="13.5" customHeight="1">
      <c r="A63" s="41"/>
      <c r="B63" s="44" t="s">
        <v>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7" customFormat="1" ht="13.5" customHeight="1">
      <c r="A64" s="41" t="s">
        <v>90</v>
      </c>
      <c r="B64" s="44" t="s">
        <v>9</v>
      </c>
      <c r="C64" s="30" t="s">
        <v>9</v>
      </c>
      <c r="D64" s="30"/>
      <c r="E64" s="30" t="s">
        <v>9</v>
      </c>
      <c r="F64" s="30" t="s">
        <v>9</v>
      </c>
      <c r="G64" s="30" t="s">
        <v>9</v>
      </c>
      <c r="H64" s="30" t="s">
        <v>9</v>
      </c>
      <c r="I64" s="30" t="s">
        <v>9</v>
      </c>
      <c r="J64" s="30" t="s">
        <v>9</v>
      </c>
      <c r="K64" s="30" t="s">
        <v>9</v>
      </c>
      <c r="L64" s="30" t="s">
        <v>9</v>
      </c>
      <c r="M64" s="30" t="s">
        <v>9</v>
      </c>
      <c r="N64" s="30" t="s">
        <v>9</v>
      </c>
      <c r="O64" s="30" t="s">
        <v>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7" customFormat="1" ht="13.5" customHeight="1">
      <c r="A65" s="41" t="s">
        <v>38</v>
      </c>
      <c r="B65" s="44" t="s">
        <v>9</v>
      </c>
      <c r="C65" s="30">
        <f aca="true" t="shared" si="3" ref="C65:C76">SUM(E65:O65)</f>
        <v>2182766</v>
      </c>
      <c r="D65" s="30"/>
      <c r="E65" s="30">
        <v>761814</v>
      </c>
      <c r="F65" s="30"/>
      <c r="G65" s="30">
        <v>311331</v>
      </c>
      <c r="H65" s="30"/>
      <c r="I65" s="30">
        <v>366467</v>
      </c>
      <c r="J65" s="30"/>
      <c r="K65" s="30">
        <v>155332</v>
      </c>
      <c r="L65" s="30"/>
      <c r="M65" s="30">
        <v>587822</v>
      </c>
      <c r="N65" s="30"/>
      <c r="O65" s="30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7" customFormat="1" ht="13.5" customHeight="1">
      <c r="A66" s="41" t="s">
        <v>10</v>
      </c>
      <c r="B66" s="44" t="s">
        <v>9</v>
      </c>
      <c r="C66" s="30">
        <f t="shared" si="3"/>
        <v>1152734</v>
      </c>
      <c r="D66" s="30"/>
      <c r="E66" s="30">
        <v>716188</v>
      </c>
      <c r="F66" s="30"/>
      <c r="G66" s="30">
        <v>84598</v>
      </c>
      <c r="H66" s="30"/>
      <c r="I66" s="30">
        <v>253708</v>
      </c>
      <c r="J66" s="30"/>
      <c r="K66" s="30">
        <v>43067</v>
      </c>
      <c r="L66" s="30"/>
      <c r="M66" s="30">
        <v>53372</v>
      </c>
      <c r="N66" s="30"/>
      <c r="O66" s="30">
        <v>1801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7" customFormat="1" ht="13.5" customHeight="1">
      <c r="A67" s="41" t="s">
        <v>82</v>
      </c>
      <c r="B67" s="44"/>
      <c r="C67" s="30">
        <f t="shared" si="3"/>
        <v>651668</v>
      </c>
      <c r="D67" s="30"/>
      <c r="E67" s="30">
        <v>370103</v>
      </c>
      <c r="F67" s="30"/>
      <c r="G67" s="30">
        <v>79274</v>
      </c>
      <c r="H67" s="30"/>
      <c r="I67" s="30">
        <v>151935</v>
      </c>
      <c r="J67" s="30"/>
      <c r="K67" s="30">
        <v>7981</v>
      </c>
      <c r="L67" s="30"/>
      <c r="M67" s="30">
        <v>41129</v>
      </c>
      <c r="N67" s="30"/>
      <c r="O67" s="30">
        <v>1246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7" customFormat="1" ht="13.5" customHeight="1">
      <c r="A68" s="41" t="s">
        <v>60</v>
      </c>
      <c r="B68" s="44" t="s">
        <v>9</v>
      </c>
      <c r="C68" s="30">
        <f t="shared" si="3"/>
        <v>1131177</v>
      </c>
      <c r="D68" s="30"/>
      <c r="E68" s="30">
        <v>684567</v>
      </c>
      <c r="F68" s="30"/>
      <c r="G68" s="30">
        <v>14992</v>
      </c>
      <c r="H68" s="30"/>
      <c r="I68" s="30">
        <v>299557</v>
      </c>
      <c r="J68" s="30"/>
      <c r="K68" s="30">
        <v>69128</v>
      </c>
      <c r="L68" s="30"/>
      <c r="M68" s="35">
        <v>61757</v>
      </c>
      <c r="N68" s="30"/>
      <c r="O68" s="30">
        <v>1176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7" customFormat="1" ht="13.5" customHeight="1">
      <c r="A69" s="41" t="s">
        <v>39</v>
      </c>
      <c r="B69" s="44" t="s">
        <v>9</v>
      </c>
      <c r="C69" s="35">
        <f t="shared" si="3"/>
        <v>137069</v>
      </c>
      <c r="D69" s="30"/>
      <c r="E69" s="35">
        <v>85307</v>
      </c>
      <c r="F69" s="30"/>
      <c r="G69" s="35">
        <v>6576</v>
      </c>
      <c r="H69" s="30"/>
      <c r="I69" s="35">
        <v>33826</v>
      </c>
      <c r="J69" s="30"/>
      <c r="K69" s="35">
        <v>1295</v>
      </c>
      <c r="L69" s="30"/>
      <c r="M69" s="35">
        <v>8485</v>
      </c>
      <c r="N69" s="30"/>
      <c r="O69" s="35">
        <v>1580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7" customFormat="1" ht="13.5" customHeight="1">
      <c r="A70" s="41" t="s">
        <v>106</v>
      </c>
      <c r="B70" s="44" t="s">
        <v>9</v>
      </c>
      <c r="C70" s="35">
        <f t="shared" si="3"/>
        <v>78703</v>
      </c>
      <c r="D70" s="35"/>
      <c r="E70" s="35">
        <v>53131</v>
      </c>
      <c r="F70" s="35"/>
      <c r="G70" s="35">
        <v>0</v>
      </c>
      <c r="H70" s="35"/>
      <c r="I70" s="35">
        <v>21388</v>
      </c>
      <c r="J70" s="35"/>
      <c r="K70" s="35">
        <v>3047</v>
      </c>
      <c r="L70" s="35"/>
      <c r="M70" s="30">
        <v>1137</v>
      </c>
      <c r="N70" s="35"/>
      <c r="O70" s="35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7" customFormat="1" ht="13.5" customHeight="1">
      <c r="A71" s="41" t="s">
        <v>113</v>
      </c>
      <c r="B71" s="44"/>
      <c r="C71" s="35">
        <f t="shared" si="3"/>
        <v>207388</v>
      </c>
      <c r="D71" s="35"/>
      <c r="E71" s="35">
        <v>144174</v>
      </c>
      <c r="F71" s="35"/>
      <c r="G71" s="35">
        <v>0</v>
      </c>
      <c r="H71" s="35"/>
      <c r="I71" s="35">
        <v>49714</v>
      </c>
      <c r="J71" s="35"/>
      <c r="K71" s="35">
        <v>6690</v>
      </c>
      <c r="L71" s="35"/>
      <c r="M71" s="30">
        <v>6810</v>
      </c>
      <c r="N71" s="35"/>
      <c r="O71" s="35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7" customFormat="1" ht="13.5" customHeight="1">
      <c r="A72" s="41" t="s">
        <v>119</v>
      </c>
      <c r="B72" s="44"/>
      <c r="C72" s="35">
        <f t="shared" si="3"/>
        <v>62544</v>
      </c>
      <c r="D72" s="35"/>
      <c r="E72" s="35">
        <v>39261</v>
      </c>
      <c r="F72" s="35"/>
      <c r="G72" s="35">
        <v>0</v>
      </c>
      <c r="H72" s="35"/>
      <c r="I72" s="35">
        <v>15805</v>
      </c>
      <c r="J72" s="35"/>
      <c r="K72" s="35">
        <v>1567</v>
      </c>
      <c r="L72" s="35"/>
      <c r="M72" s="30">
        <v>4665</v>
      </c>
      <c r="N72" s="35"/>
      <c r="O72" s="35">
        <v>1246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7" customFormat="1" ht="13.5" customHeight="1">
      <c r="A73" s="41" t="s">
        <v>40</v>
      </c>
      <c r="B73" s="44" t="s">
        <v>9</v>
      </c>
      <c r="C73" s="30">
        <f t="shared" si="3"/>
        <v>611847</v>
      </c>
      <c r="D73" s="30"/>
      <c r="E73" s="30">
        <v>284923</v>
      </c>
      <c r="F73" s="30"/>
      <c r="G73" s="30">
        <v>77019</v>
      </c>
      <c r="H73" s="30"/>
      <c r="I73" s="30">
        <v>123720</v>
      </c>
      <c r="J73" s="30"/>
      <c r="K73" s="30">
        <v>10528</v>
      </c>
      <c r="L73" s="30"/>
      <c r="M73" s="30">
        <v>84559</v>
      </c>
      <c r="N73" s="30"/>
      <c r="O73" s="30">
        <v>31098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7" customFormat="1" ht="13.5" customHeight="1">
      <c r="A74" s="41" t="s">
        <v>95</v>
      </c>
      <c r="B74" s="44"/>
      <c r="C74" s="30">
        <f t="shared" si="3"/>
        <v>1754744</v>
      </c>
      <c r="D74" s="30"/>
      <c r="E74" s="30">
        <v>513517</v>
      </c>
      <c r="F74" s="30"/>
      <c r="G74" s="30">
        <v>54235</v>
      </c>
      <c r="H74" s="30"/>
      <c r="I74" s="30">
        <v>229900</v>
      </c>
      <c r="J74" s="30"/>
      <c r="K74" s="30">
        <v>15622</v>
      </c>
      <c r="L74" s="30"/>
      <c r="M74" s="30">
        <v>688545</v>
      </c>
      <c r="N74" s="30"/>
      <c r="O74" s="30">
        <v>252925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7" customFormat="1" ht="13.5" customHeight="1">
      <c r="A75" s="41" t="s">
        <v>41</v>
      </c>
      <c r="B75" s="44" t="s">
        <v>9</v>
      </c>
      <c r="C75" s="30">
        <f t="shared" si="3"/>
        <v>2215330</v>
      </c>
      <c r="D75" s="30"/>
      <c r="E75" s="30">
        <v>1105576</v>
      </c>
      <c r="F75" s="30"/>
      <c r="G75" s="30">
        <v>391000</v>
      </c>
      <c r="H75" s="30"/>
      <c r="I75" s="30">
        <v>532958</v>
      </c>
      <c r="J75" s="30"/>
      <c r="K75" s="30">
        <v>114738</v>
      </c>
      <c r="L75" s="30"/>
      <c r="M75" s="30">
        <v>65819</v>
      </c>
      <c r="N75" s="30"/>
      <c r="O75" s="30">
        <v>5239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7" customFormat="1" ht="13.5" customHeight="1">
      <c r="A76" s="41" t="s">
        <v>114</v>
      </c>
      <c r="B76" s="44"/>
      <c r="C76" s="30">
        <f t="shared" si="3"/>
        <v>371</v>
      </c>
      <c r="D76" s="30"/>
      <c r="E76" s="30">
        <v>0</v>
      </c>
      <c r="F76" s="30"/>
      <c r="G76" s="30">
        <v>0</v>
      </c>
      <c r="H76" s="30"/>
      <c r="I76" s="30">
        <v>0</v>
      </c>
      <c r="J76" s="30"/>
      <c r="K76" s="30">
        <v>0</v>
      </c>
      <c r="L76" s="30"/>
      <c r="M76" s="30">
        <v>371</v>
      </c>
      <c r="N76" s="30"/>
      <c r="O76" s="30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7" customFormat="1" ht="13.5" customHeight="1">
      <c r="A77" s="41" t="s">
        <v>42</v>
      </c>
      <c r="B77" s="44" t="s">
        <v>9</v>
      </c>
      <c r="C77" s="30">
        <f aca="true" t="shared" si="4" ref="C77:C92">SUM(E77:O77)</f>
        <v>492914</v>
      </c>
      <c r="D77" s="30"/>
      <c r="E77" s="30">
        <v>291400</v>
      </c>
      <c r="F77" s="30"/>
      <c r="G77" s="30">
        <v>6005</v>
      </c>
      <c r="H77" s="30"/>
      <c r="I77" s="30">
        <v>108847</v>
      </c>
      <c r="J77" s="30"/>
      <c r="K77" s="30">
        <v>12978</v>
      </c>
      <c r="L77" s="30"/>
      <c r="M77" s="30">
        <v>73684</v>
      </c>
      <c r="N77" s="30"/>
      <c r="O77" s="30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7" customFormat="1" ht="13.5" customHeight="1">
      <c r="A78" s="41" t="s">
        <v>43</v>
      </c>
      <c r="B78" s="44" t="s">
        <v>9</v>
      </c>
      <c r="C78" s="30">
        <f t="shared" si="4"/>
        <v>90458</v>
      </c>
      <c r="D78" s="30"/>
      <c r="E78" s="30">
        <v>64495</v>
      </c>
      <c r="F78" s="30"/>
      <c r="G78" s="30">
        <v>0</v>
      </c>
      <c r="H78" s="30"/>
      <c r="I78" s="30">
        <v>25963</v>
      </c>
      <c r="J78" s="30"/>
      <c r="K78" s="30">
        <v>0</v>
      </c>
      <c r="L78" s="30"/>
      <c r="M78" s="30">
        <v>0</v>
      </c>
      <c r="N78" s="30"/>
      <c r="O78" s="30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7" customFormat="1" ht="13.5" customHeight="1">
      <c r="A79" s="41" t="s">
        <v>44</v>
      </c>
      <c r="B79" s="44" t="s">
        <v>9</v>
      </c>
      <c r="C79" s="30">
        <f t="shared" si="4"/>
        <v>545487</v>
      </c>
      <c r="D79" s="30"/>
      <c r="E79" s="30">
        <v>368924</v>
      </c>
      <c r="F79" s="30"/>
      <c r="G79" s="30">
        <v>2338</v>
      </c>
      <c r="H79" s="30"/>
      <c r="I79" s="30">
        <v>108068</v>
      </c>
      <c r="J79" s="30"/>
      <c r="K79" s="30">
        <v>18709</v>
      </c>
      <c r="L79" s="30"/>
      <c r="M79" s="30">
        <v>30046</v>
      </c>
      <c r="N79" s="30"/>
      <c r="O79" s="30">
        <v>17402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7" customFormat="1" ht="13.5" customHeight="1">
      <c r="A80" s="41" t="s">
        <v>45</v>
      </c>
      <c r="B80" s="44" t="s">
        <v>9</v>
      </c>
      <c r="C80" s="30">
        <f t="shared" si="4"/>
        <v>2231361</v>
      </c>
      <c r="D80" s="30"/>
      <c r="E80" s="30">
        <v>482162</v>
      </c>
      <c r="F80" s="30"/>
      <c r="G80" s="30">
        <v>351497</v>
      </c>
      <c r="H80" s="30"/>
      <c r="I80" s="30">
        <v>336765</v>
      </c>
      <c r="J80" s="30"/>
      <c r="K80" s="30">
        <v>165558</v>
      </c>
      <c r="L80" s="30"/>
      <c r="M80" s="30">
        <v>892652</v>
      </c>
      <c r="N80" s="30"/>
      <c r="O80" s="30">
        <v>2727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7" customFormat="1" ht="13.5" customHeight="1">
      <c r="A81" s="41" t="s">
        <v>14</v>
      </c>
      <c r="B81" s="44" t="s">
        <v>9</v>
      </c>
      <c r="C81" s="30">
        <f t="shared" si="4"/>
        <v>1073419</v>
      </c>
      <c r="D81" s="30"/>
      <c r="E81" s="30">
        <v>642308</v>
      </c>
      <c r="F81" s="30"/>
      <c r="G81" s="30">
        <v>69864</v>
      </c>
      <c r="H81" s="30"/>
      <c r="I81" s="30">
        <v>273532</v>
      </c>
      <c r="J81" s="30"/>
      <c r="K81" s="30">
        <v>37130</v>
      </c>
      <c r="L81" s="30"/>
      <c r="M81" s="30">
        <v>46120</v>
      </c>
      <c r="N81" s="30"/>
      <c r="O81" s="30">
        <v>4465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7" customFormat="1" ht="13.5" customHeight="1">
      <c r="A82" s="41" t="s">
        <v>31</v>
      </c>
      <c r="B82" s="44" t="s">
        <v>9</v>
      </c>
      <c r="C82" s="30">
        <f t="shared" si="4"/>
        <v>189067</v>
      </c>
      <c r="D82" s="30"/>
      <c r="E82" s="30">
        <v>108409</v>
      </c>
      <c r="F82" s="30"/>
      <c r="G82" s="30">
        <v>25044</v>
      </c>
      <c r="H82" s="30"/>
      <c r="I82" s="30">
        <v>29434</v>
      </c>
      <c r="J82" s="30"/>
      <c r="K82" s="30">
        <v>9633</v>
      </c>
      <c r="L82" s="30"/>
      <c r="M82" s="30">
        <v>13863</v>
      </c>
      <c r="N82" s="30"/>
      <c r="O82" s="30">
        <v>2684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7" customFormat="1" ht="13.5" customHeight="1">
      <c r="A83" s="41" t="s">
        <v>21</v>
      </c>
      <c r="B83" s="44"/>
      <c r="C83" s="30">
        <f t="shared" si="4"/>
        <v>98802</v>
      </c>
      <c r="D83" s="30"/>
      <c r="E83" s="30">
        <v>65135</v>
      </c>
      <c r="F83" s="30"/>
      <c r="G83" s="30">
        <v>0</v>
      </c>
      <c r="H83" s="30"/>
      <c r="I83" s="30">
        <v>25858</v>
      </c>
      <c r="J83" s="30"/>
      <c r="K83" s="30">
        <v>888</v>
      </c>
      <c r="L83" s="30"/>
      <c r="M83" s="30">
        <v>6921</v>
      </c>
      <c r="N83" s="30"/>
      <c r="O83" s="30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7" customFormat="1" ht="13.5" customHeight="1">
      <c r="A84" s="41" t="s">
        <v>76</v>
      </c>
      <c r="B84" s="44"/>
      <c r="C84" s="30">
        <f t="shared" si="4"/>
        <v>55042</v>
      </c>
      <c r="D84" s="30"/>
      <c r="E84" s="30">
        <v>39567</v>
      </c>
      <c r="F84" s="30"/>
      <c r="G84" s="30">
        <v>0</v>
      </c>
      <c r="H84" s="30"/>
      <c r="I84" s="30">
        <v>15475</v>
      </c>
      <c r="J84" s="30"/>
      <c r="K84" s="30">
        <v>0</v>
      </c>
      <c r="L84" s="30"/>
      <c r="M84" s="30">
        <v>0</v>
      </c>
      <c r="N84" s="30"/>
      <c r="O84" s="30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7" customFormat="1" ht="13.5" customHeight="1">
      <c r="A85" s="41" t="s">
        <v>59</v>
      </c>
      <c r="B85" s="44"/>
      <c r="C85" s="30">
        <f t="shared" si="4"/>
        <v>1348966</v>
      </c>
      <c r="D85" s="30"/>
      <c r="E85" s="30">
        <v>743539</v>
      </c>
      <c r="F85" s="30"/>
      <c r="G85" s="30">
        <v>123930</v>
      </c>
      <c r="H85" s="30"/>
      <c r="I85" s="30">
        <v>300999</v>
      </c>
      <c r="J85" s="30"/>
      <c r="K85" s="30">
        <v>26035</v>
      </c>
      <c r="L85" s="30"/>
      <c r="M85" s="30">
        <v>140911</v>
      </c>
      <c r="N85" s="30"/>
      <c r="O85" s="30">
        <v>13552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7" customFormat="1" ht="13.5" customHeight="1">
      <c r="A86" s="41" t="s">
        <v>47</v>
      </c>
      <c r="B86" s="44" t="s">
        <v>9</v>
      </c>
      <c r="C86" s="30">
        <f t="shared" si="4"/>
        <v>15000</v>
      </c>
      <c r="D86" s="30"/>
      <c r="E86" s="30">
        <v>15000</v>
      </c>
      <c r="F86" s="30"/>
      <c r="G86" s="30">
        <v>0</v>
      </c>
      <c r="H86" s="30"/>
      <c r="I86" s="30">
        <v>0</v>
      </c>
      <c r="J86" s="30"/>
      <c r="K86" s="30">
        <v>0</v>
      </c>
      <c r="L86" s="30"/>
      <c r="M86" s="30">
        <v>0</v>
      </c>
      <c r="N86" s="30"/>
      <c r="O86" s="30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7" customFormat="1" ht="13.5" customHeight="1">
      <c r="A87" s="41" t="s">
        <v>125</v>
      </c>
      <c r="B87" s="44"/>
      <c r="C87" s="30">
        <f t="shared" si="4"/>
        <v>194297</v>
      </c>
      <c r="D87" s="30"/>
      <c r="E87" s="30">
        <v>91380</v>
      </c>
      <c r="F87" s="30"/>
      <c r="G87" s="30">
        <v>15877</v>
      </c>
      <c r="H87" s="30"/>
      <c r="I87" s="30">
        <v>44652</v>
      </c>
      <c r="J87" s="30"/>
      <c r="K87" s="30">
        <v>147</v>
      </c>
      <c r="L87" s="30"/>
      <c r="M87" s="30">
        <v>41891</v>
      </c>
      <c r="N87" s="30"/>
      <c r="O87" s="30">
        <v>350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7" customFormat="1" ht="13.5" customHeight="1">
      <c r="A88" s="41" t="s">
        <v>48</v>
      </c>
      <c r="B88" s="44" t="s">
        <v>9</v>
      </c>
      <c r="C88" s="30">
        <f t="shared" si="4"/>
        <v>54336</v>
      </c>
      <c r="D88" s="30"/>
      <c r="E88" s="30">
        <v>17617</v>
      </c>
      <c r="F88" s="30"/>
      <c r="G88" s="30">
        <v>11978</v>
      </c>
      <c r="H88" s="30"/>
      <c r="I88" s="30">
        <v>11913</v>
      </c>
      <c r="J88" s="30"/>
      <c r="K88" s="30">
        <v>7833</v>
      </c>
      <c r="L88" s="30"/>
      <c r="M88" s="30">
        <v>4995</v>
      </c>
      <c r="N88" s="30"/>
      <c r="O88" s="30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7" customFormat="1" ht="13.5" customHeight="1">
      <c r="A89" s="41" t="s">
        <v>49</v>
      </c>
      <c r="B89" s="44" t="s">
        <v>9</v>
      </c>
      <c r="C89" s="30">
        <f t="shared" si="4"/>
        <v>726180</v>
      </c>
      <c r="D89" s="30"/>
      <c r="E89" s="30">
        <v>81148</v>
      </c>
      <c r="F89" s="30"/>
      <c r="G89" s="30">
        <v>238329</v>
      </c>
      <c r="H89" s="30"/>
      <c r="I89" s="30">
        <v>123059</v>
      </c>
      <c r="J89" s="30"/>
      <c r="K89" s="30">
        <v>19230</v>
      </c>
      <c r="L89" s="30"/>
      <c r="M89" s="30">
        <v>264414</v>
      </c>
      <c r="N89" s="30"/>
      <c r="O89" s="30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7" customFormat="1" ht="13.5" customHeight="1">
      <c r="A90" s="41" t="s">
        <v>50</v>
      </c>
      <c r="B90" s="44" t="s">
        <v>9</v>
      </c>
      <c r="C90" s="30">
        <f t="shared" si="4"/>
        <v>89184</v>
      </c>
      <c r="D90" s="30"/>
      <c r="E90" s="30">
        <v>63587</v>
      </c>
      <c r="F90" s="30"/>
      <c r="G90" s="30">
        <v>0</v>
      </c>
      <c r="H90" s="30"/>
      <c r="I90" s="30">
        <v>25597</v>
      </c>
      <c r="J90" s="30"/>
      <c r="K90" s="30">
        <v>0</v>
      </c>
      <c r="L90" s="30"/>
      <c r="M90" s="30">
        <v>0</v>
      </c>
      <c r="N90" s="30"/>
      <c r="O90" s="30"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13.5" customHeight="1">
      <c r="A91" s="41" t="s">
        <v>96</v>
      </c>
      <c r="B91" s="44" t="s">
        <v>9</v>
      </c>
      <c r="C91" s="30">
        <f t="shared" si="4"/>
        <v>154753</v>
      </c>
      <c r="D91" s="30"/>
      <c r="E91" s="30">
        <v>69841</v>
      </c>
      <c r="F91" s="30"/>
      <c r="G91" s="30">
        <v>12520</v>
      </c>
      <c r="H91" s="30"/>
      <c r="I91" s="30">
        <v>33154</v>
      </c>
      <c r="J91" s="30"/>
      <c r="K91" s="30">
        <v>12899</v>
      </c>
      <c r="L91" s="30"/>
      <c r="M91" s="30">
        <v>24461</v>
      </c>
      <c r="N91" s="30"/>
      <c r="O91" s="30">
        <v>1878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7" customFormat="1" ht="13.5" customHeight="1">
      <c r="A92" s="41" t="s">
        <v>51</v>
      </c>
      <c r="B92" s="44" t="s">
        <v>9</v>
      </c>
      <c r="C92" s="30">
        <f t="shared" si="4"/>
        <v>1460393</v>
      </c>
      <c r="D92" s="30"/>
      <c r="E92" s="30">
        <v>817883</v>
      </c>
      <c r="F92" s="30"/>
      <c r="G92" s="30">
        <v>203625</v>
      </c>
      <c r="H92" s="30"/>
      <c r="I92" s="30">
        <v>344526</v>
      </c>
      <c r="J92" s="30"/>
      <c r="K92" s="30">
        <v>70492</v>
      </c>
      <c r="L92" s="30"/>
      <c r="M92" s="30">
        <v>23867</v>
      </c>
      <c r="N92" s="30"/>
      <c r="O92" s="30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7" customFormat="1" ht="13.5" customHeight="1">
      <c r="A93" s="41" t="s">
        <v>97</v>
      </c>
      <c r="B93" s="44" t="s">
        <v>9</v>
      </c>
      <c r="C93" s="30">
        <f aca="true" t="shared" si="5" ref="C93:C108">SUM(E93:O93)</f>
        <v>847907</v>
      </c>
      <c r="D93" s="30"/>
      <c r="E93" s="30">
        <v>429202</v>
      </c>
      <c r="F93" s="30"/>
      <c r="G93" s="30">
        <v>43102</v>
      </c>
      <c r="H93" s="30"/>
      <c r="I93" s="30">
        <v>167728</v>
      </c>
      <c r="J93" s="30"/>
      <c r="K93" s="30">
        <v>51024</v>
      </c>
      <c r="L93" s="30"/>
      <c r="M93" s="35">
        <v>135932</v>
      </c>
      <c r="N93" s="30"/>
      <c r="O93" s="30">
        <v>20919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7" customFormat="1" ht="13.5" customHeight="1">
      <c r="A94" s="41" t="s">
        <v>52</v>
      </c>
      <c r="B94" s="44" t="s">
        <v>9</v>
      </c>
      <c r="C94" s="35">
        <f t="shared" si="5"/>
        <v>2619129</v>
      </c>
      <c r="D94" s="30"/>
      <c r="E94" s="35">
        <v>1298569</v>
      </c>
      <c r="F94" s="30"/>
      <c r="G94" s="35">
        <v>535046</v>
      </c>
      <c r="H94" s="30"/>
      <c r="I94" s="35">
        <v>566324</v>
      </c>
      <c r="J94" s="30"/>
      <c r="K94" s="35">
        <v>146473</v>
      </c>
      <c r="L94" s="30"/>
      <c r="M94" s="35">
        <v>72717</v>
      </c>
      <c r="N94" s="30"/>
      <c r="O94" s="35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7" customFormat="1" ht="13.5" customHeight="1">
      <c r="A95" s="41" t="s">
        <v>98</v>
      </c>
      <c r="B95" s="44" t="s">
        <v>9</v>
      </c>
      <c r="C95" s="35">
        <f t="shared" si="5"/>
        <v>452683</v>
      </c>
      <c r="D95" s="35"/>
      <c r="E95" s="35">
        <v>288426</v>
      </c>
      <c r="F95" s="35"/>
      <c r="G95" s="35">
        <v>12475</v>
      </c>
      <c r="H95" s="35"/>
      <c r="I95" s="35">
        <v>108715</v>
      </c>
      <c r="J95" s="35"/>
      <c r="K95" s="35">
        <v>12487</v>
      </c>
      <c r="L95" s="35"/>
      <c r="M95" s="35">
        <v>30580</v>
      </c>
      <c r="N95" s="35"/>
      <c r="O95" s="35"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7" customFormat="1" ht="13.5" customHeight="1">
      <c r="A96" s="41" t="s">
        <v>53</v>
      </c>
      <c r="B96" s="44" t="s">
        <v>9</v>
      </c>
      <c r="C96" s="35">
        <f t="shared" si="5"/>
        <v>2150989</v>
      </c>
      <c r="D96" s="35"/>
      <c r="E96" s="35">
        <v>996512</v>
      </c>
      <c r="F96" s="35"/>
      <c r="G96" s="35">
        <v>488022</v>
      </c>
      <c r="H96" s="35"/>
      <c r="I96" s="35">
        <v>477066</v>
      </c>
      <c r="J96" s="35"/>
      <c r="K96" s="35">
        <v>114394</v>
      </c>
      <c r="L96" s="35"/>
      <c r="M96" s="35">
        <v>72125</v>
      </c>
      <c r="N96" s="35"/>
      <c r="O96" s="35">
        <v>2870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7" customFormat="1" ht="13.5" customHeight="1">
      <c r="A97" s="41" t="s">
        <v>104</v>
      </c>
      <c r="B97" s="44"/>
      <c r="C97" s="35">
        <f t="shared" si="5"/>
        <v>500512</v>
      </c>
      <c r="D97" s="35"/>
      <c r="E97" s="35">
        <v>298539</v>
      </c>
      <c r="F97" s="35"/>
      <c r="G97" s="35">
        <v>37810</v>
      </c>
      <c r="H97" s="35"/>
      <c r="I97" s="35">
        <v>133969</v>
      </c>
      <c r="J97" s="35"/>
      <c r="K97" s="35">
        <v>18542</v>
      </c>
      <c r="L97" s="35"/>
      <c r="M97" s="35">
        <v>9341</v>
      </c>
      <c r="N97" s="35"/>
      <c r="O97" s="35">
        <v>2311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7" customFormat="1" ht="13.5" customHeight="1">
      <c r="A98" s="41" t="s">
        <v>117</v>
      </c>
      <c r="B98" s="44" t="s">
        <v>9</v>
      </c>
      <c r="C98" s="35">
        <f t="shared" si="5"/>
        <v>135018</v>
      </c>
      <c r="D98" s="35"/>
      <c r="E98" s="35">
        <v>34788</v>
      </c>
      <c r="F98" s="35"/>
      <c r="G98" s="35">
        <v>53916</v>
      </c>
      <c r="H98" s="35"/>
      <c r="I98" s="35">
        <v>35708</v>
      </c>
      <c r="J98" s="35"/>
      <c r="K98" s="35">
        <v>0</v>
      </c>
      <c r="L98" s="35"/>
      <c r="M98" s="30">
        <v>10606</v>
      </c>
      <c r="N98" s="35"/>
      <c r="O98" s="35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7" customFormat="1" ht="13.5" customHeight="1">
      <c r="A99" s="41" t="s">
        <v>115</v>
      </c>
      <c r="B99" s="44"/>
      <c r="C99" s="35">
        <f t="shared" si="5"/>
        <v>1033320</v>
      </c>
      <c r="D99" s="35"/>
      <c r="E99" s="35">
        <v>649152</v>
      </c>
      <c r="F99" s="35"/>
      <c r="G99" s="35">
        <v>68785</v>
      </c>
      <c r="H99" s="35"/>
      <c r="I99" s="35">
        <v>218729</v>
      </c>
      <c r="J99" s="35"/>
      <c r="K99" s="35">
        <v>21975</v>
      </c>
      <c r="L99" s="35"/>
      <c r="M99" s="30">
        <v>67052</v>
      </c>
      <c r="N99" s="35"/>
      <c r="O99" s="35">
        <v>7627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7" customFormat="1" ht="13.5" customHeight="1">
      <c r="A100" s="41" t="s">
        <v>99</v>
      </c>
      <c r="B100" s="44" t="s">
        <v>9</v>
      </c>
      <c r="C100" s="30">
        <f t="shared" si="5"/>
        <v>346441</v>
      </c>
      <c r="D100" s="30"/>
      <c r="E100" s="30">
        <v>133219</v>
      </c>
      <c r="F100" s="30"/>
      <c r="G100" s="30">
        <v>97896</v>
      </c>
      <c r="H100" s="30"/>
      <c r="I100" s="30">
        <v>93036</v>
      </c>
      <c r="J100" s="30"/>
      <c r="K100" s="30">
        <v>71</v>
      </c>
      <c r="L100" s="30"/>
      <c r="M100" s="30">
        <v>22219</v>
      </c>
      <c r="N100" s="30"/>
      <c r="O100" s="30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7" customFormat="1" ht="13.5" customHeight="1">
      <c r="A101" s="41" t="s">
        <v>54</v>
      </c>
      <c r="B101" s="44" t="s">
        <v>9</v>
      </c>
      <c r="C101" s="30">
        <f t="shared" si="5"/>
        <v>3484096</v>
      </c>
      <c r="D101" s="30"/>
      <c r="E101" s="30">
        <v>1853636</v>
      </c>
      <c r="F101" s="30"/>
      <c r="G101" s="30">
        <v>567669</v>
      </c>
      <c r="H101" s="30"/>
      <c r="I101" s="30">
        <v>771172</v>
      </c>
      <c r="J101" s="30"/>
      <c r="K101" s="30">
        <v>181284</v>
      </c>
      <c r="L101" s="30"/>
      <c r="M101" s="30">
        <v>110335</v>
      </c>
      <c r="N101" s="30"/>
      <c r="O101" s="30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7" customFormat="1" ht="13.5" customHeight="1">
      <c r="A102" s="41" t="s">
        <v>100</v>
      </c>
      <c r="B102" s="44" t="s">
        <v>9</v>
      </c>
      <c r="C102" s="30">
        <f t="shared" si="5"/>
        <v>268602</v>
      </c>
      <c r="D102" s="30"/>
      <c r="E102" s="30">
        <v>68450</v>
      </c>
      <c r="F102" s="30"/>
      <c r="G102" s="30">
        <v>114852</v>
      </c>
      <c r="H102" s="30"/>
      <c r="I102" s="30">
        <v>67400</v>
      </c>
      <c r="J102" s="30"/>
      <c r="K102" s="30">
        <v>9252</v>
      </c>
      <c r="L102" s="30"/>
      <c r="M102" s="30">
        <v>8648</v>
      </c>
      <c r="N102" s="30"/>
      <c r="O102" s="30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7" customFormat="1" ht="13.5" customHeight="1">
      <c r="A103" s="41" t="s">
        <v>55</v>
      </c>
      <c r="B103" s="44" t="s">
        <v>9</v>
      </c>
      <c r="C103" s="30">
        <f t="shared" si="5"/>
        <v>3570680</v>
      </c>
      <c r="D103" s="30"/>
      <c r="E103" s="30">
        <v>1971761</v>
      </c>
      <c r="F103" s="30"/>
      <c r="G103" s="30">
        <v>506067</v>
      </c>
      <c r="H103" s="30"/>
      <c r="I103" s="30">
        <v>840556</v>
      </c>
      <c r="J103" s="30"/>
      <c r="K103" s="30">
        <v>174262</v>
      </c>
      <c r="L103" s="30"/>
      <c r="M103" s="30">
        <v>78334</v>
      </c>
      <c r="N103" s="30"/>
      <c r="O103" s="30">
        <v>-300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7" customFormat="1" ht="13.5" customHeight="1">
      <c r="A104" s="41" t="s">
        <v>101</v>
      </c>
      <c r="B104" s="44" t="s">
        <v>9</v>
      </c>
      <c r="C104" s="30">
        <f t="shared" si="5"/>
        <v>502101</v>
      </c>
      <c r="D104" s="30"/>
      <c r="E104" s="30">
        <v>270903</v>
      </c>
      <c r="F104" s="30"/>
      <c r="G104" s="30">
        <v>72846</v>
      </c>
      <c r="H104" s="30"/>
      <c r="I104" s="30">
        <v>125224</v>
      </c>
      <c r="J104" s="30"/>
      <c r="K104" s="30">
        <v>24107</v>
      </c>
      <c r="L104" s="30"/>
      <c r="M104" s="35">
        <v>9021</v>
      </c>
      <c r="N104" s="30"/>
      <c r="O104" s="30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7" customFormat="1" ht="13.5" customHeight="1">
      <c r="A105" s="41" t="s">
        <v>56</v>
      </c>
      <c r="B105" s="44" t="s">
        <v>9</v>
      </c>
      <c r="C105" s="35">
        <f t="shared" si="5"/>
        <v>4330516</v>
      </c>
      <c r="D105" s="30"/>
      <c r="E105" s="35">
        <v>2255929</v>
      </c>
      <c r="F105" s="30"/>
      <c r="G105" s="35">
        <v>795096</v>
      </c>
      <c r="H105" s="30"/>
      <c r="I105" s="35">
        <v>994371</v>
      </c>
      <c r="J105" s="30"/>
      <c r="K105" s="35">
        <v>162456</v>
      </c>
      <c r="L105" s="30"/>
      <c r="M105" s="35">
        <v>114660</v>
      </c>
      <c r="N105" s="30"/>
      <c r="O105" s="35">
        <v>8004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7" customFormat="1" ht="13.5" customHeight="1">
      <c r="A106" s="41" t="s">
        <v>120</v>
      </c>
      <c r="B106" s="44"/>
      <c r="C106" s="35">
        <f t="shared" si="5"/>
        <v>34543</v>
      </c>
      <c r="D106" s="30"/>
      <c r="E106" s="35">
        <v>24629</v>
      </c>
      <c r="F106" s="30"/>
      <c r="G106" s="35">
        <v>0</v>
      </c>
      <c r="H106" s="30"/>
      <c r="I106" s="35">
        <v>9914</v>
      </c>
      <c r="J106" s="30"/>
      <c r="K106" s="35">
        <v>0</v>
      </c>
      <c r="L106" s="30"/>
      <c r="M106" s="35">
        <v>0</v>
      </c>
      <c r="N106" s="30"/>
      <c r="O106" s="35"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7" customFormat="1" ht="13.5" customHeight="1">
      <c r="A107" s="41" t="s">
        <v>16</v>
      </c>
      <c r="B107" s="44" t="s">
        <v>9</v>
      </c>
      <c r="C107" s="35">
        <f t="shared" si="5"/>
        <v>168463</v>
      </c>
      <c r="D107" s="35"/>
      <c r="E107" s="35">
        <v>117624</v>
      </c>
      <c r="F107" s="35"/>
      <c r="G107" s="35">
        <v>0</v>
      </c>
      <c r="H107" s="35"/>
      <c r="I107" s="35">
        <v>46897</v>
      </c>
      <c r="J107" s="35"/>
      <c r="K107" s="35">
        <v>2948</v>
      </c>
      <c r="L107" s="35"/>
      <c r="M107" s="45">
        <v>917</v>
      </c>
      <c r="N107" s="35"/>
      <c r="O107" s="35">
        <v>77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7" customFormat="1" ht="13.5" customHeight="1">
      <c r="A108" s="41" t="s">
        <v>121</v>
      </c>
      <c r="B108" s="44"/>
      <c r="C108" s="36">
        <f t="shared" si="5"/>
        <v>406400</v>
      </c>
      <c r="D108" s="35"/>
      <c r="E108" s="36">
        <v>203585</v>
      </c>
      <c r="F108" s="35"/>
      <c r="G108" s="36">
        <v>56943</v>
      </c>
      <c r="H108" s="35"/>
      <c r="I108" s="36">
        <v>89654</v>
      </c>
      <c r="J108" s="35"/>
      <c r="K108" s="36">
        <v>34450</v>
      </c>
      <c r="L108" s="35"/>
      <c r="M108" s="36">
        <v>21514</v>
      </c>
      <c r="N108" s="35"/>
      <c r="O108" s="36">
        <v>254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7" customFormat="1" ht="13.5" customHeight="1">
      <c r="A109" s="41"/>
      <c r="B109" s="4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7" customFormat="1" ht="13.5" customHeight="1">
      <c r="A110" s="41" t="s">
        <v>70</v>
      </c>
      <c r="B110" s="44" t="s">
        <v>9</v>
      </c>
      <c r="C110" s="36">
        <f>SUM(E110:O110)</f>
        <v>39857400</v>
      </c>
      <c r="D110" s="35"/>
      <c r="E110" s="36">
        <f>SUM(E65:E108)</f>
        <v>19615880</v>
      </c>
      <c r="F110" s="35" t="s">
        <v>9</v>
      </c>
      <c r="G110" s="36">
        <f>SUM(G65:G108)</f>
        <v>5530557</v>
      </c>
      <c r="H110" s="35" t="s">
        <v>9</v>
      </c>
      <c r="I110" s="36">
        <f>SUM(I65:I108)</f>
        <v>8633283</v>
      </c>
      <c r="J110" s="35" t="s">
        <v>9</v>
      </c>
      <c r="K110" s="36">
        <f>SUM(K65:K108)</f>
        <v>1764252</v>
      </c>
      <c r="L110" s="35" t="s">
        <v>9</v>
      </c>
      <c r="M110" s="36">
        <f>SUM(M65:M109)</f>
        <v>3932297</v>
      </c>
      <c r="N110" s="35" t="s">
        <v>9</v>
      </c>
      <c r="O110" s="36">
        <f>SUM(O65:O108)</f>
        <v>381131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7" customFormat="1" ht="13.5" customHeight="1">
      <c r="A111" s="41"/>
      <c r="B111" s="44" t="s">
        <v>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7" customFormat="1" ht="13.5" customHeight="1">
      <c r="A112" s="41" t="s">
        <v>91</v>
      </c>
      <c r="B112" s="44" t="s">
        <v>9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7" customFormat="1" ht="13.5" customHeight="1">
      <c r="A113" s="41" t="s">
        <v>46</v>
      </c>
      <c r="B113" s="44" t="s">
        <v>9</v>
      </c>
      <c r="C113" s="30">
        <f>SUM(E113:O113)</f>
        <v>2727127</v>
      </c>
      <c r="D113" s="30"/>
      <c r="E113" s="30">
        <v>1468835</v>
      </c>
      <c r="F113" s="30"/>
      <c r="G113" s="30">
        <v>138431</v>
      </c>
      <c r="H113" s="30"/>
      <c r="I113" s="30">
        <v>634954</v>
      </c>
      <c r="J113" s="30"/>
      <c r="K113" s="30">
        <v>37970</v>
      </c>
      <c r="L113" s="30"/>
      <c r="M113" s="30">
        <v>327091</v>
      </c>
      <c r="N113" s="30"/>
      <c r="O113" s="30">
        <v>119846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7" customFormat="1" ht="13.5" customHeight="1">
      <c r="A114" s="41" t="s">
        <v>48</v>
      </c>
      <c r="B114" s="44"/>
      <c r="C114" s="30">
        <f>SUM(E114:O114)</f>
        <v>110152</v>
      </c>
      <c r="D114" s="30"/>
      <c r="E114" s="30">
        <v>50608</v>
      </c>
      <c r="F114" s="30"/>
      <c r="G114" s="30">
        <v>0</v>
      </c>
      <c r="H114" s="30"/>
      <c r="I114" s="30">
        <v>20372</v>
      </c>
      <c r="J114" s="30"/>
      <c r="K114" s="30">
        <v>27572</v>
      </c>
      <c r="L114" s="30"/>
      <c r="M114" s="30">
        <v>11600</v>
      </c>
      <c r="N114" s="30"/>
      <c r="O114" s="30">
        <v>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36" s="7" customFormat="1" ht="13.5" customHeight="1">
      <c r="A115" s="41" t="s">
        <v>57</v>
      </c>
      <c r="B115" s="44" t="s">
        <v>9</v>
      </c>
      <c r="C115" s="35">
        <f>SUM(E115:O115)</f>
        <v>638034</v>
      </c>
      <c r="D115" s="35"/>
      <c r="E115" s="35">
        <v>372109</v>
      </c>
      <c r="F115" s="35"/>
      <c r="G115" s="35">
        <v>59751</v>
      </c>
      <c r="H115" s="35"/>
      <c r="I115" s="35">
        <v>174864</v>
      </c>
      <c r="J115" s="35"/>
      <c r="K115" s="35">
        <v>10963</v>
      </c>
      <c r="L115" s="35"/>
      <c r="M115" s="35">
        <v>20347</v>
      </c>
      <c r="N115" s="35"/>
      <c r="O115" s="35">
        <v>0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s="7" customFormat="1" ht="13.5" customHeight="1">
      <c r="A116" s="41" t="s">
        <v>118</v>
      </c>
      <c r="B116" s="44" t="s">
        <v>9</v>
      </c>
      <c r="C116" s="36">
        <f>SUM(E116:O116)</f>
        <v>255143</v>
      </c>
      <c r="D116" s="30"/>
      <c r="E116" s="36">
        <v>89300</v>
      </c>
      <c r="F116" s="30"/>
      <c r="G116" s="36">
        <v>20411</v>
      </c>
      <c r="H116" s="30"/>
      <c r="I116" s="36">
        <v>12757</v>
      </c>
      <c r="J116" s="30"/>
      <c r="K116" s="36">
        <v>0</v>
      </c>
      <c r="L116" s="30"/>
      <c r="M116" s="36">
        <v>132675</v>
      </c>
      <c r="N116" s="30"/>
      <c r="O116" s="36">
        <v>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s="7" customFormat="1" ht="13.5" customHeight="1">
      <c r="A117" s="41"/>
      <c r="B117" s="4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27" s="7" customFormat="1" ht="13.5" customHeight="1">
      <c r="A118" s="41" t="s">
        <v>71</v>
      </c>
      <c r="B118" s="44" t="s">
        <v>9</v>
      </c>
      <c r="C118" s="36">
        <f aca="true" t="shared" si="6" ref="C118:C124">SUM(E118:O118)</f>
        <v>3730456</v>
      </c>
      <c r="D118" s="35"/>
      <c r="E118" s="36">
        <f>SUM(E113:E116)</f>
        <v>1980852</v>
      </c>
      <c r="F118" s="35"/>
      <c r="G118" s="36">
        <f>SUM(G113:G116)</f>
        <v>218593</v>
      </c>
      <c r="H118" s="35"/>
      <c r="I118" s="36">
        <f>SUM(I113:I116)</f>
        <v>842947</v>
      </c>
      <c r="J118" s="35"/>
      <c r="K118" s="36">
        <f>SUM(K113:K116)</f>
        <v>76505</v>
      </c>
      <c r="L118" s="35"/>
      <c r="M118" s="36">
        <f>SUM(M113:M116)</f>
        <v>491713</v>
      </c>
      <c r="N118" s="35"/>
      <c r="O118" s="36">
        <f>SUM(O113:O116)</f>
        <v>119846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7" customFormat="1" ht="13.5" customHeight="1">
      <c r="A119" s="41"/>
      <c r="B119" s="44" t="s">
        <v>9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7" customFormat="1" ht="13.5" customHeight="1">
      <c r="A120" s="41" t="s">
        <v>92</v>
      </c>
      <c r="B120" s="44" t="s">
        <v>9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7" customFormat="1" ht="13.5" customHeight="1">
      <c r="A121" s="41" t="s">
        <v>43</v>
      </c>
      <c r="B121" s="44"/>
      <c r="C121" s="30">
        <f>SUM(E121:O121)</f>
        <v>1866779</v>
      </c>
      <c r="D121" s="30"/>
      <c r="E121" s="30">
        <v>1031474</v>
      </c>
      <c r="F121" s="30"/>
      <c r="G121" s="30">
        <v>135655</v>
      </c>
      <c r="H121" s="30"/>
      <c r="I121" s="30">
        <v>475101</v>
      </c>
      <c r="J121" s="30"/>
      <c r="K121" s="30">
        <v>41985</v>
      </c>
      <c r="L121" s="30"/>
      <c r="M121" s="30">
        <v>56304</v>
      </c>
      <c r="N121" s="30"/>
      <c r="O121" s="30">
        <v>126260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7" customFormat="1" ht="13.5" customHeight="1">
      <c r="A122" s="41" t="s">
        <v>107</v>
      </c>
      <c r="B122" s="44" t="s">
        <v>9</v>
      </c>
      <c r="C122" s="30">
        <f>SUM(E122:O122)</f>
        <v>1158449</v>
      </c>
      <c r="D122" s="30"/>
      <c r="E122" s="30">
        <v>495405</v>
      </c>
      <c r="F122" s="30"/>
      <c r="G122" s="30">
        <v>99340</v>
      </c>
      <c r="H122" s="30"/>
      <c r="I122" s="30">
        <v>241807</v>
      </c>
      <c r="J122" s="30"/>
      <c r="K122" s="30">
        <v>17032</v>
      </c>
      <c r="L122" s="30"/>
      <c r="M122" s="30">
        <v>290435</v>
      </c>
      <c r="N122" s="30"/>
      <c r="O122" s="30">
        <v>14430</v>
      </c>
      <c r="P122" s="10"/>
      <c r="Q122" s="10"/>
      <c r="R122" s="10"/>
      <c r="S122" s="10"/>
      <c r="T122" s="10"/>
      <c r="U122" s="10"/>
      <c r="V122" s="10"/>
      <c r="W122" s="10"/>
      <c r="X122" s="5"/>
      <c r="Y122" s="5"/>
      <c r="Z122" s="5"/>
      <c r="AA122" s="5"/>
    </row>
    <row r="123" spans="1:27" s="7" customFormat="1" ht="13.5" customHeight="1">
      <c r="A123" s="41" t="s">
        <v>47</v>
      </c>
      <c r="B123" s="44" t="s">
        <v>9</v>
      </c>
      <c r="C123" s="35">
        <f t="shared" si="6"/>
        <v>18</v>
      </c>
      <c r="D123" s="30"/>
      <c r="E123" s="35">
        <v>0</v>
      </c>
      <c r="F123" s="30"/>
      <c r="G123" s="35">
        <v>0</v>
      </c>
      <c r="H123" s="30"/>
      <c r="I123" s="35">
        <v>0</v>
      </c>
      <c r="J123" s="30"/>
      <c r="K123" s="35">
        <v>0</v>
      </c>
      <c r="L123" s="30"/>
      <c r="M123" s="35">
        <v>18</v>
      </c>
      <c r="N123" s="30"/>
      <c r="O123" s="35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7" customFormat="1" ht="13.5" customHeight="1">
      <c r="A124" s="41" t="s">
        <v>108</v>
      </c>
      <c r="B124" s="44" t="s">
        <v>9</v>
      </c>
      <c r="C124" s="35">
        <f t="shared" si="6"/>
        <v>291786</v>
      </c>
      <c r="D124" s="35"/>
      <c r="E124" s="35">
        <v>166296</v>
      </c>
      <c r="F124" s="35"/>
      <c r="G124" s="35">
        <v>39635</v>
      </c>
      <c r="H124" s="35"/>
      <c r="I124" s="35">
        <v>85855</v>
      </c>
      <c r="J124" s="35"/>
      <c r="K124" s="35">
        <v>0</v>
      </c>
      <c r="L124" s="35"/>
      <c r="M124" s="35">
        <v>0</v>
      </c>
      <c r="N124" s="35"/>
      <c r="O124" s="35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7" customFormat="1" ht="13.5" customHeight="1">
      <c r="A125" s="41" t="s">
        <v>109</v>
      </c>
      <c r="B125" s="44" t="s">
        <v>9</v>
      </c>
      <c r="C125" s="30">
        <f>SUM(E125:O125)</f>
        <v>325890</v>
      </c>
      <c r="D125" s="30"/>
      <c r="E125" s="30">
        <v>232355</v>
      </c>
      <c r="F125" s="30"/>
      <c r="G125" s="30">
        <v>0</v>
      </c>
      <c r="H125" s="30"/>
      <c r="I125" s="30">
        <v>93535</v>
      </c>
      <c r="J125" s="30"/>
      <c r="K125" s="30">
        <v>0</v>
      </c>
      <c r="L125" s="30"/>
      <c r="M125" s="30">
        <v>0</v>
      </c>
      <c r="N125" s="30"/>
      <c r="O125" s="30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7" customFormat="1" ht="13.5" customHeight="1">
      <c r="A126" s="41"/>
      <c r="B126" s="4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7" customFormat="1" ht="13.5" customHeight="1">
      <c r="A127" s="41" t="s">
        <v>62</v>
      </c>
      <c r="B127" s="44"/>
      <c r="C127" s="35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7" customFormat="1" ht="13.5" customHeight="1">
      <c r="A128" s="45" t="s">
        <v>63</v>
      </c>
      <c r="B128" s="44" t="s">
        <v>9</v>
      </c>
      <c r="C128" s="30">
        <f aca="true" t="shared" si="7" ref="C128:C135">SUM(E128:O128)</f>
        <v>2486895</v>
      </c>
      <c r="D128" s="30"/>
      <c r="E128" s="30">
        <v>1004751</v>
      </c>
      <c r="F128" s="30"/>
      <c r="G128" s="30">
        <v>648141</v>
      </c>
      <c r="H128" s="30"/>
      <c r="I128" s="30">
        <v>679654</v>
      </c>
      <c r="J128" s="30"/>
      <c r="K128" s="30">
        <v>16527</v>
      </c>
      <c r="L128" s="30"/>
      <c r="M128" s="30">
        <v>135563</v>
      </c>
      <c r="N128" s="30"/>
      <c r="O128" s="30">
        <v>2259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7" customFormat="1" ht="13.5" customHeight="1">
      <c r="A129" s="41" t="s">
        <v>64</v>
      </c>
      <c r="B129" s="44" t="s">
        <v>9</v>
      </c>
      <c r="C129" s="35">
        <f t="shared" si="7"/>
        <v>927097</v>
      </c>
      <c r="D129" s="30"/>
      <c r="E129" s="35">
        <v>0</v>
      </c>
      <c r="F129" s="30"/>
      <c r="G129" s="35">
        <v>0</v>
      </c>
      <c r="H129" s="30"/>
      <c r="I129" s="35">
        <v>0</v>
      </c>
      <c r="J129" s="30"/>
      <c r="K129" s="35">
        <v>0</v>
      </c>
      <c r="L129" s="30"/>
      <c r="M129" s="35">
        <v>927097</v>
      </c>
      <c r="N129" s="30"/>
      <c r="O129" s="35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7" customFormat="1" ht="13.5" customHeight="1">
      <c r="A130" s="41" t="s">
        <v>65</v>
      </c>
      <c r="B130" s="44" t="s">
        <v>9</v>
      </c>
      <c r="C130" s="35">
        <f t="shared" si="7"/>
        <v>11154</v>
      </c>
      <c r="D130" s="35"/>
      <c r="E130" s="35">
        <v>0</v>
      </c>
      <c r="F130" s="35"/>
      <c r="G130" s="35">
        <v>55202</v>
      </c>
      <c r="H130" s="35"/>
      <c r="I130" s="35">
        <v>18769</v>
      </c>
      <c r="J130" s="35"/>
      <c r="K130" s="35">
        <v>0</v>
      </c>
      <c r="L130" s="35"/>
      <c r="M130" s="35">
        <v>-72600</v>
      </c>
      <c r="N130" s="35"/>
      <c r="O130" s="35">
        <v>9783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7" customFormat="1" ht="13.5" customHeight="1">
      <c r="A131" s="41" t="s">
        <v>84</v>
      </c>
      <c r="B131" s="44"/>
      <c r="C131" s="35">
        <f t="shared" si="7"/>
        <v>180851</v>
      </c>
      <c r="D131" s="35"/>
      <c r="E131" s="35">
        <v>114542</v>
      </c>
      <c r="F131" s="35"/>
      <c r="G131" s="35">
        <v>431</v>
      </c>
      <c r="H131" s="35"/>
      <c r="I131" s="35">
        <v>46109</v>
      </c>
      <c r="J131" s="35"/>
      <c r="K131" s="35">
        <v>1589</v>
      </c>
      <c r="L131" s="35"/>
      <c r="M131" s="35">
        <v>15308</v>
      </c>
      <c r="N131" s="35"/>
      <c r="O131" s="35">
        <v>2872</v>
      </c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7" customFormat="1" ht="13.5" customHeight="1">
      <c r="A132" s="41" t="s">
        <v>66</v>
      </c>
      <c r="B132" s="44" t="s">
        <v>9</v>
      </c>
      <c r="C132" s="35">
        <f t="shared" si="7"/>
        <v>58616</v>
      </c>
      <c r="D132" s="30"/>
      <c r="E132" s="30">
        <v>0</v>
      </c>
      <c r="F132" s="30"/>
      <c r="G132" s="30">
        <v>0</v>
      </c>
      <c r="H132" s="30"/>
      <c r="I132" s="30">
        <v>0</v>
      </c>
      <c r="J132" s="30"/>
      <c r="K132" s="30">
        <v>0</v>
      </c>
      <c r="L132" s="30"/>
      <c r="M132" s="30">
        <v>58616</v>
      </c>
      <c r="N132" s="30"/>
      <c r="O132" s="30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7" customFormat="1" ht="13.5" customHeight="1">
      <c r="A133" s="41" t="s">
        <v>110</v>
      </c>
      <c r="B133" s="46" t="s">
        <v>9</v>
      </c>
      <c r="C133" s="35">
        <f t="shared" si="7"/>
        <v>25000</v>
      </c>
      <c r="D133" s="35"/>
      <c r="E133" s="35">
        <v>25000</v>
      </c>
      <c r="F133" s="35"/>
      <c r="G133" s="35">
        <v>0</v>
      </c>
      <c r="H133" s="35"/>
      <c r="I133" s="35">
        <v>0</v>
      </c>
      <c r="J133" s="35"/>
      <c r="K133" s="35">
        <v>0</v>
      </c>
      <c r="L133" s="35"/>
      <c r="M133" s="35">
        <v>0</v>
      </c>
      <c r="N133" s="35"/>
      <c r="O133" s="35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7" customFormat="1" ht="13.5" customHeight="1">
      <c r="A134" s="41" t="s">
        <v>111</v>
      </c>
      <c r="B134" s="44" t="s">
        <v>9</v>
      </c>
      <c r="C134" s="35">
        <f t="shared" si="7"/>
        <v>27456</v>
      </c>
      <c r="D134" s="30"/>
      <c r="E134" s="30">
        <v>0</v>
      </c>
      <c r="F134" s="30"/>
      <c r="G134" s="30">
        <v>0</v>
      </c>
      <c r="H134" s="30"/>
      <c r="I134" s="30">
        <v>0</v>
      </c>
      <c r="J134" s="30"/>
      <c r="K134" s="30">
        <v>161</v>
      </c>
      <c r="L134" s="30"/>
      <c r="M134" s="30">
        <v>27295</v>
      </c>
      <c r="N134" s="30"/>
      <c r="O134" s="30">
        <v>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7" customFormat="1" ht="13.5" customHeight="1">
      <c r="A135" s="41" t="s">
        <v>73</v>
      </c>
      <c r="B135" s="44" t="s">
        <v>9</v>
      </c>
      <c r="C135" s="47">
        <f t="shared" si="7"/>
        <v>3717069</v>
      </c>
      <c r="D135" s="30"/>
      <c r="E135" s="47">
        <f>SUM(E128:E134)</f>
        <v>1144293</v>
      </c>
      <c r="F135" s="30" t="s">
        <v>9</v>
      </c>
      <c r="G135" s="47">
        <f>SUM(G128:G134)</f>
        <v>703774</v>
      </c>
      <c r="H135" s="30" t="s">
        <v>9</v>
      </c>
      <c r="I135" s="47">
        <f>SUM(I128:I134)</f>
        <v>744532</v>
      </c>
      <c r="J135" s="30" t="s">
        <v>9</v>
      </c>
      <c r="K135" s="47">
        <f>SUM(K128:K134)</f>
        <v>18277</v>
      </c>
      <c r="L135" s="30" t="s">
        <v>9</v>
      </c>
      <c r="M135" s="47">
        <f>SUM(M128:M134)</f>
        <v>1091279</v>
      </c>
      <c r="N135" s="30" t="s">
        <v>9</v>
      </c>
      <c r="O135" s="47">
        <f>SUM(O128:O134)</f>
        <v>14914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7" customFormat="1" ht="13.5" customHeight="1">
      <c r="A136" s="41"/>
      <c r="B136" s="44" t="s">
        <v>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13.5" customHeight="1">
      <c r="A137" s="41" t="s">
        <v>87</v>
      </c>
      <c r="B137" s="4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10"/>
      <c r="Q137" s="10"/>
      <c r="R137" s="10"/>
      <c r="S137" s="10"/>
      <c r="T137" s="10"/>
      <c r="U137" s="10"/>
      <c r="V137" s="10"/>
      <c r="W137" s="10"/>
      <c r="X137" s="5"/>
      <c r="Y137" s="5"/>
      <c r="Z137" s="5"/>
      <c r="AA137" s="5"/>
    </row>
    <row r="138" spans="1:27" s="7" customFormat="1" ht="13.5" customHeight="1">
      <c r="A138" s="41" t="s">
        <v>67</v>
      </c>
      <c r="B138" s="44"/>
      <c r="C138" s="30">
        <f>SUM(E138:O138)</f>
        <v>235184</v>
      </c>
      <c r="D138" s="30">
        <v>0</v>
      </c>
      <c r="E138" s="30">
        <v>128852</v>
      </c>
      <c r="F138" s="30"/>
      <c r="G138" s="30">
        <v>3410</v>
      </c>
      <c r="H138" s="30"/>
      <c r="I138" s="30">
        <v>30223</v>
      </c>
      <c r="J138" s="30"/>
      <c r="K138" s="30">
        <v>0</v>
      </c>
      <c r="L138" s="30"/>
      <c r="M138" s="30">
        <v>72699</v>
      </c>
      <c r="N138" s="30"/>
      <c r="O138" s="30">
        <v>0</v>
      </c>
      <c r="P138" s="10"/>
      <c r="Q138" s="10"/>
      <c r="R138" s="10"/>
      <c r="S138" s="10"/>
      <c r="T138" s="10"/>
      <c r="U138" s="10"/>
      <c r="V138" s="10"/>
      <c r="W138" s="10"/>
      <c r="X138" s="5"/>
      <c r="Y138" s="5"/>
      <c r="Z138" s="5"/>
      <c r="AA138" s="5"/>
    </row>
    <row r="139" spans="1:27" s="7" customFormat="1" ht="13.5" customHeight="1">
      <c r="A139" s="41" t="s">
        <v>103</v>
      </c>
      <c r="B139" s="44" t="s">
        <v>9</v>
      </c>
      <c r="C139" s="35">
        <f>SUM(E139:O139)</f>
        <v>1866142</v>
      </c>
      <c r="D139" s="30"/>
      <c r="E139" s="35">
        <v>717047</v>
      </c>
      <c r="F139" s="30"/>
      <c r="G139" s="35">
        <v>450066</v>
      </c>
      <c r="H139" s="30"/>
      <c r="I139" s="35">
        <v>151848</v>
      </c>
      <c r="J139" s="30"/>
      <c r="K139" s="35">
        <v>0</v>
      </c>
      <c r="L139" s="30"/>
      <c r="M139" s="35">
        <v>547181</v>
      </c>
      <c r="N139" s="30"/>
      <c r="O139" s="35">
        <v>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7" customFormat="1" ht="13.5" customHeight="1">
      <c r="A140" s="41"/>
      <c r="B140" s="44" t="s">
        <v>9</v>
      </c>
      <c r="C140" s="48"/>
      <c r="D140" s="35"/>
      <c r="E140" s="48"/>
      <c r="F140" s="35"/>
      <c r="G140" s="48"/>
      <c r="H140" s="35"/>
      <c r="I140" s="48"/>
      <c r="J140" s="35"/>
      <c r="K140" s="48"/>
      <c r="L140" s="35"/>
      <c r="M140" s="48"/>
      <c r="N140" s="35"/>
      <c r="O140" s="4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7" customFormat="1" ht="13.5" customHeight="1">
      <c r="A141" s="41" t="s">
        <v>86</v>
      </c>
      <c r="B141" s="44" t="s">
        <v>9</v>
      </c>
      <c r="C141" s="36">
        <f>SUM(E141:O141)</f>
        <v>5818395</v>
      </c>
      <c r="D141" s="30"/>
      <c r="E141" s="36">
        <f>SUM(E135:E139)</f>
        <v>1990192</v>
      </c>
      <c r="F141" s="30"/>
      <c r="G141" s="36">
        <f>SUM(G135:G139)</f>
        <v>1157250</v>
      </c>
      <c r="H141" s="30"/>
      <c r="I141" s="36">
        <f>SUM(I135:I139)</f>
        <v>926603</v>
      </c>
      <c r="J141" s="30"/>
      <c r="K141" s="36">
        <f>SUM(K135:K139)</f>
        <v>18277</v>
      </c>
      <c r="L141" s="30"/>
      <c r="M141" s="36">
        <f>SUM(M135:M139)</f>
        <v>1711159</v>
      </c>
      <c r="N141" s="30"/>
      <c r="O141" s="36">
        <f>SUM(O135:O139)</f>
        <v>14914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7" customFormat="1" ht="13.5" customHeight="1">
      <c r="A142" s="41"/>
      <c r="B142" s="44"/>
      <c r="C142" s="35"/>
      <c r="D142" s="30"/>
      <c r="E142" s="35"/>
      <c r="F142" s="30"/>
      <c r="G142" s="35"/>
      <c r="H142" s="30"/>
      <c r="I142" s="35"/>
      <c r="J142" s="30"/>
      <c r="K142" s="35"/>
      <c r="L142" s="30"/>
      <c r="M142" s="35"/>
      <c r="N142" s="30"/>
      <c r="O142" s="3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7" customFormat="1" ht="13.5" customHeight="1">
      <c r="A143" s="41" t="s">
        <v>126</v>
      </c>
      <c r="B143" s="44"/>
      <c r="C143" s="36">
        <f>SUM(E143:O143)</f>
        <v>43</v>
      </c>
      <c r="D143" s="30"/>
      <c r="E143" s="36">
        <v>0</v>
      </c>
      <c r="F143" s="30"/>
      <c r="G143" s="36">
        <v>0</v>
      </c>
      <c r="H143" s="30"/>
      <c r="I143" s="36">
        <v>0</v>
      </c>
      <c r="J143" s="30"/>
      <c r="K143" s="36">
        <v>0</v>
      </c>
      <c r="L143" s="30"/>
      <c r="M143" s="36">
        <v>43</v>
      </c>
      <c r="N143" s="30"/>
      <c r="O143" s="36">
        <v>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7" customFormat="1" ht="13.5" customHeight="1">
      <c r="A144" s="41"/>
      <c r="B144" s="44"/>
      <c r="C144" s="35"/>
      <c r="D144" s="30"/>
      <c r="E144" s="35"/>
      <c r="F144" s="30"/>
      <c r="G144" s="35"/>
      <c r="H144" s="30"/>
      <c r="I144" s="35"/>
      <c r="J144" s="30"/>
      <c r="K144" s="35"/>
      <c r="L144" s="30"/>
      <c r="M144" s="35"/>
      <c r="N144" s="30"/>
      <c r="O144" s="3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7" customFormat="1" ht="13.5" customHeight="1">
      <c r="A145" s="41" t="s">
        <v>68</v>
      </c>
      <c r="B145" s="44" t="s">
        <v>9</v>
      </c>
      <c r="C145" s="36">
        <f>SUM(E145:O145)</f>
        <v>9461360</v>
      </c>
      <c r="D145" s="30"/>
      <c r="E145" s="36">
        <f>SUM(E121:E125,E141,E143)</f>
        <v>3915722</v>
      </c>
      <c r="F145" s="30"/>
      <c r="G145" s="36">
        <f>SUM(G121:G125,G141,G143)</f>
        <v>1431880</v>
      </c>
      <c r="H145" s="30"/>
      <c r="I145" s="36">
        <f>SUM(I121:I125,I141,I143)</f>
        <v>1822901</v>
      </c>
      <c r="J145" s="30"/>
      <c r="K145" s="36">
        <f>SUM(K121:K125,K141,K143)</f>
        <v>77294</v>
      </c>
      <c r="L145" s="30"/>
      <c r="M145" s="36">
        <f>SUM(M121:M125,M141,M143)</f>
        <v>2057959</v>
      </c>
      <c r="N145" s="30"/>
      <c r="O145" s="36">
        <f>SUM(O121:O125,O141,O143)</f>
        <v>155604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7" customFormat="1" ht="13.5" customHeight="1">
      <c r="A146" s="41"/>
      <c r="B146" s="44" t="s">
        <v>9</v>
      </c>
      <c r="C146" s="49"/>
      <c r="D146" s="35"/>
      <c r="E146" s="49"/>
      <c r="F146" s="35"/>
      <c r="G146" s="49"/>
      <c r="H146" s="35"/>
      <c r="I146" s="49"/>
      <c r="J146" s="35"/>
      <c r="K146" s="49"/>
      <c r="L146" s="35"/>
      <c r="M146" s="49"/>
      <c r="N146" s="35"/>
      <c r="O146" s="49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7" customFormat="1" ht="13.5" customHeight="1">
      <c r="A147" s="41" t="s">
        <v>93</v>
      </c>
      <c r="B147" s="44" t="s">
        <v>9</v>
      </c>
      <c r="C147" s="30" t="s">
        <v>9</v>
      </c>
      <c r="D147" s="30"/>
      <c r="E147" s="30" t="s">
        <v>9</v>
      </c>
      <c r="F147" s="30" t="s">
        <v>9</v>
      </c>
      <c r="G147" s="30" t="s">
        <v>9</v>
      </c>
      <c r="H147" s="30" t="s">
        <v>9</v>
      </c>
      <c r="I147" s="30" t="s">
        <v>9</v>
      </c>
      <c r="J147" s="30" t="s">
        <v>9</v>
      </c>
      <c r="K147" s="30" t="s">
        <v>9</v>
      </c>
      <c r="L147" s="30" t="s">
        <v>9</v>
      </c>
      <c r="M147" s="30" t="s">
        <v>9</v>
      </c>
      <c r="N147" s="30" t="s">
        <v>9</v>
      </c>
      <c r="O147" s="30" t="s">
        <v>9</v>
      </c>
      <c r="P147" s="9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ht="13.5" customHeight="1">
      <c r="A148" s="41" t="s">
        <v>58</v>
      </c>
      <c r="B148" s="44" t="s">
        <v>9</v>
      </c>
      <c r="C148" s="30">
        <f>SUM(E148:O148)</f>
        <v>781091</v>
      </c>
      <c r="D148" s="30"/>
      <c r="E148" s="30">
        <v>466436</v>
      </c>
      <c r="F148" s="30"/>
      <c r="G148" s="30">
        <v>70042</v>
      </c>
      <c r="H148" s="30"/>
      <c r="I148" s="30">
        <v>207836</v>
      </c>
      <c r="J148" s="30"/>
      <c r="K148" s="30">
        <v>15366</v>
      </c>
      <c r="L148" s="30"/>
      <c r="M148" s="30">
        <f>21427-16</f>
        <v>21411</v>
      </c>
      <c r="N148" s="30"/>
      <c r="O148" s="30"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7" customFormat="1" ht="13.5" customHeight="1">
      <c r="A149" s="41" t="s">
        <v>102</v>
      </c>
      <c r="B149" s="44" t="s">
        <v>9</v>
      </c>
      <c r="C149" s="36">
        <f>SUM(E149:O149)</f>
        <v>3626524</v>
      </c>
      <c r="D149" s="30"/>
      <c r="E149" s="36">
        <v>108005</v>
      </c>
      <c r="F149" s="30"/>
      <c r="G149" s="36">
        <v>864039</v>
      </c>
      <c r="H149" s="30"/>
      <c r="I149" s="36">
        <v>129606</v>
      </c>
      <c r="J149" s="30"/>
      <c r="K149" s="36">
        <v>0</v>
      </c>
      <c r="L149" s="30"/>
      <c r="M149" s="36">
        <v>2524874</v>
      </c>
      <c r="N149" s="30"/>
      <c r="O149" s="36"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7" customFormat="1" ht="13.5" customHeight="1">
      <c r="A150" s="41"/>
      <c r="B150" s="44"/>
      <c r="C150" s="35"/>
      <c r="D150" s="30"/>
      <c r="E150" s="35"/>
      <c r="F150" s="30"/>
      <c r="G150" s="35"/>
      <c r="H150" s="30"/>
      <c r="I150" s="35"/>
      <c r="J150" s="30"/>
      <c r="K150" s="35"/>
      <c r="L150" s="30"/>
      <c r="M150" s="35"/>
      <c r="N150" s="30"/>
      <c r="O150" s="3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7" customFormat="1" ht="13.5" customHeight="1">
      <c r="A151" s="41" t="s">
        <v>80</v>
      </c>
      <c r="B151" s="44" t="s">
        <v>9</v>
      </c>
      <c r="C151" s="32">
        <f>SUM(E151:O151)</f>
        <v>4407615</v>
      </c>
      <c r="D151" s="30"/>
      <c r="E151" s="32">
        <f>SUM(E148:E149)</f>
        <v>574441</v>
      </c>
      <c r="F151" s="30"/>
      <c r="G151" s="32">
        <f>SUM(G148:G149)</f>
        <v>934081</v>
      </c>
      <c r="H151" s="30"/>
      <c r="I151" s="32">
        <f>SUM(I148:I149)</f>
        <v>337442</v>
      </c>
      <c r="J151" s="30"/>
      <c r="K151" s="32">
        <f>SUM(K148:K149)</f>
        <v>15366</v>
      </c>
      <c r="L151" s="30"/>
      <c r="M151" s="32">
        <f>SUM(M148:M149)</f>
        <v>2546285</v>
      </c>
      <c r="N151" s="30"/>
      <c r="O151" s="32">
        <f>SUM(O148:O149)</f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7" customFormat="1" ht="13.5" customHeight="1">
      <c r="A152" s="41"/>
      <c r="B152" s="44" t="s">
        <v>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7" customFormat="1" ht="13.5" customHeight="1">
      <c r="A153" s="41" t="s">
        <v>116</v>
      </c>
      <c r="B153" s="44" t="s">
        <v>9</v>
      </c>
      <c r="C153" s="58">
        <f>SUM(E153:O153)</f>
        <v>107200778</v>
      </c>
      <c r="D153" s="30"/>
      <c r="E153" s="50">
        <f>SUM(E151,E145,E118,E110,E62)</f>
        <v>48108068</v>
      </c>
      <c r="F153" s="30"/>
      <c r="G153" s="50">
        <f>SUM(G151,G145,G118,G110,G62)</f>
        <v>15718049</v>
      </c>
      <c r="H153" s="30"/>
      <c r="I153" s="50">
        <f>SUM(I151,I145,I118,I110,I62)</f>
        <v>22342907</v>
      </c>
      <c r="J153" s="30"/>
      <c r="K153" s="50">
        <f>SUM(K151,K145,K118,K110,K62)</f>
        <v>2312885</v>
      </c>
      <c r="L153" s="30"/>
      <c r="M153" s="50">
        <f>SUM(M151,M145,M118,M110,M62)</f>
        <v>16518829</v>
      </c>
      <c r="N153" s="30"/>
      <c r="O153" s="50">
        <f>SUM(O151,O145,O118,O110,O62)</f>
        <v>2200040</v>
      </c>
      <c r="P153" s="15"/>
      <c r="Q153" s="16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7" customFormat="1" ht="13.5" customHeight="1">
      <c r="A154" s="41"/>
      <c r="B154" s="44"/>
      <c r="C154" s="51"/>
      <c r="D154" s="30"/>
      <c r="E154" s="51"/>
      <c r="F154" s="30"/>
      <c r="G154" s="51"/>
      <c r="H154" s="30"/>
      <c r="I154" s="51"/>
      <c r="J154" s="30"/>
      <c r="K154" s="51"/>
      <c r="L154" s="30"/>
      <c r="M154" s="51"/>
      <c r="N154" s="30"/>
      <c r="O154" s="51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7" customFormat="1" ht="13.5" customHeight="1">
      <c r="A155" s="41" t="s">
        <v>94</v>
      </c>
      <c r="B155" s="44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7" customFormat="1" ht="13.5" customHeight="1">
      <c r="A156" s="52" t="s">
        <v>61</v>
      </c>
      <c r="B156" s="46"/>
      <c r="C156" s="36">
        <f>SUM(E156:O156)</f>
        <v>156996</v>
      </c>
      <c r="D156" s="35"/>
      <c r="E156" s="36">
        <v>0</v>
      </c>
      <c r="F156" s="35"/>
      <c r="G156" s="36">
        <v>0</v>
      </c>
      <c r="H156" s="35"/>
      <c r="I156" s="36">
        <v>0</v>
      </c>
      <c r="J156" s="35"/>
      <c r="K156" s="36">
        <v>0</v>
      </c>
      <c r="L156" s="35"/>
      <c r="M156" s="36">
        <v>0</v>
      </c>
      <c r="N156" s="35"/>
      <c r="O156" s="36">
        <v>156996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7" customFormat="1" ht="13.5" customHeight="1">
      <c r="A157" s="52"/>
      <c r="B157" s="4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7" customFormat="1" ht="13.5" customHeight="1">
      <c r="A158" s="52" t="s">
        <v>83</v>
      </c>
      <c r="B158" s="46"/>
      <c r="C158" s="36">
        <f>SUM(E158:O158)</f>
        <v>156996</v>
      </c>
      <c r="D158" s="35"/>
      <c r="E158" s="36">
        <f>E156</f>
        <v>0</v>
      </c>
      <c r="F158" s="35"/>
      <c r="G158" s="36">
        <f>G156</f>
        <v>0</v>
      </c>
      <c r="H158" s="35"/>
      <c r="I158" s="36">
        <f>I156</f>
        <v>0</v>
      </c>
      <c r="J158" s="35"/>
      <c r="K158" s="36">
        <f>K156</f>
        <v>0</v>
      </c>
      <c r="L158" s="35"/>
      <c r="M158" s="36">
        <f>M156</f>
        <v>0</v>
      </c>
      <c r="N158" s="35"/>
      <c r="O158" s="36">
        <f>O156</f>
        <v>156996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s="7" customFormat="1" ht="13.5" customHeight="1">
      <c r="A159" s="53"/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s="7" customFormat="1" ht="13.5" customHeight="1" thickBot="1">
      <c r="A160" s="56" t="s">
        <v>81</v>
      </c>
      <c r="B160" s="46"/>
      <c r="C160" s="57">
        <f>SUM(E160:O160)</f>
        <v>107357774</v>
      </c>
      <c r="D160" s="35">
        <f aca="true" t="shared" si="8" ref="D160:N160">SUM(D153,D156)</f>
        <v>0</v>
      </c>
      <c r="E160" s="57">
        <f>E153+E158</f>
        <v>48108068</v>
      </c>
      <c r="F160" s="35">
        <f t="shared" si="8"/>
        <v>0</v>
      </c>
      <c r="G160" s="57">
        <f>G153+G158</f>
        <v>15718049</v>
      </c>
      <c r="H160" s="35">
        <f t="shared" si="8"/>
        <v>0</v>
      </c>
      <c r="I160" s="57">
        <f>I153+I158</f>
        <v>22342907</v>
      </c>
      <c r="J160" s="35">
        <f t="shared" si="8"/>
        <v>0</v>
      </c>
      <c r="K160" s="57">
        <f>K153+K158</f>
        <v>2312885</v>
      </c>
      <c r="L160" s="35">
        <f t="shared" si="8"/>
        <v>0</v>
      </c>
      <c r="M160" s="57">
        <f>M153+M158</f>
        <v>16518829</v>
      </c>
      <c r="N160" s="35">
        <f t="shared" si="8"/>
        <v>0</v>
      </c>
      <c r="O160" s="57">
        <f>O153+O158</f>
        <v>2357036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s="7" customFormat="1" ht="13.5" customHeight="1" thickTop="1">
      <c r="A161" s="10"/>
      <c r="B161" s="1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s="7" customFormat="1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s="7" customFormat="1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0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s="7" customFormat="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s="7" customFormat="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s="19" customFormat="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7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s="7" customFormat="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s="7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">
      <c r="P169" s="8"/>
    </row>
    <row r="170" ht="12">
      <c r="P170" s="8"/>
    </row>
  </sheetData>
  <sheetProtection/>
  <mergeCells count="5">
    <mergeCell ref="A1:A8"/>
    <mergeCell ref="C4:O4"/>
    <mergeCell ref="C5:O5"/>
    <mergeCell ref="C6:O6"/>
    <mergeCell ref="C3:O3"/>
  </mergeCells>
  <conditionalFormatting sqref="A12:IV160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126" max="14" man="1"/>
  </rowBreaks>
  <ignoredErrors>
    <ignoredError sqref="C1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jgendr1</cp:lastModifiedBy>
  <cp:lastPrinted>2009-08-18T13:36:27Z</cp:lastPrinted>
  <dcterms:created xsi:type="dcterms:W3CDTF">2002-09-19T16:57:03Z</dcterms:created>
  <dcterms:modified xsi:type="dcterms:W3CDTF">2009-08-18T13:36:28Z</dcterms:modified>
  <cp:category/>
  <cp:version/>
  <cp:contentType/>
  <cp:contentStatus/>
</cp:coreProperties>
</file>