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'Sheet1'!$A$1:$I$64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<sst xmlns="http://schemas.openxmlformats.org/spreadsheetml/2006/main" count="75" uniqueCount="57">
  <si>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</si>
  <si>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</si>
  <si>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</si>
  <si>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</si>
  <si>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</si>
  <si>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</si>
  <si>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</si>
  <si>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  Union renovations </t>
  </si>
  <si>
    <t xml:space="preserve">    New buildings -</t>
  </si>
  <si>
    <t xml:space="preserve">    Improvements to buildings -</t>
  </si>
  <si>
    <t xml:space="preserve">    Improvements other than buildings -</t>
  </si>
  <si>
    <t xml:space="preserve">      Choppin hall annex</t>
  </si>
  <si>
    <t xml:space="preserve">      Parking garage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</si>
  <si>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</si>
  <si>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</si>
  <si>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</si>
  <si>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</si>
  <si>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    Total </t>
  </si>
  <si>
    <t xml:space="preserve">      Parking lots</t>
  </si>
  <si>
    <t xml:space="preserve">      Business education complex</t>
  </si>
  <si>
    <t xml:space="preserve">      Energy, coast and environment building</t>
  </si>
  <si>
    <t xml:space="preserve">      Germaine Laville-east honors college renovation</t>
  </si>
  <si>
    <t xml:space="preserve">  Equipment - unallocated -</t>
  </si>
  <si>
    <t xml:space="preserve">    Movable items</t>
  </si>
  <si>
    <t>ANALYSIS G-2A</t>
  </si>
  <si>
    <t>Changes in Investment in Plant</t>
  </si>
  <si>
    <t xml:space="preserve">      Band hall</t>
  </si>
  <si>
    <t xml:space="preserve">      Engineering laboratory annex building</t>
  </si>
  <si>
    <t xml:space="preserve">      Union theatre renovations </t>
  </si>
  <si>
    <t xml:space="preserve">      Life sciences vivarium</t>
  </si>
  <si>
    <t xml:space="preserve">      Fred C. Frey generator</t>
  </si>
  <si>
    <t xml:space="preserve">      Residential college</t>
  </si>
  <si>
    <t xml:space="preserve">      Tiger stadium</t>
  </si>
  <si>
    <t xml:space="preserve">      Grand Isle oyster hatchery residence</t>
  </si>
  <si>
    <t xml:space="preserve">      Veterinary medicine large animal disease isolation</t>
  </si>
  <si>
    <t xml:space="preserve">      New residence hall</t>
  </si>
  <si>
    <t xml:space="preserve">    Land - </t>
  </si>
  <si>
    <t xml:space="preserve">      South campus</t>
  </si>
  <si>
    <t xml:space="preserve">      Bus shelters</t>
  </si>
  <si>
    <t xml:space="preserve">      East campus corridor</t>
  </si>
  <si>
    <t xml:space="preserve">      Field house</t>
  </si>
  <si>
    <t xml:space="preserve">      Laboratory school renovations</t>
  </si>
  <si>
    <t xml:space="preserve">      Annie Boyd hall renovations</t>
  </si>
  <si>
    <t xml:space="preserve">      Germaine Laville-west honors college renovation</t>
  </si>
  <si>
    <t>For the year ended June 30, 2013</t>
  </si>
  <si>
    <t xml:space="preserve">      Easy streets II</t>
  </si>
  <si>
    <t xml:space="preserve">      Dalrymple roundabout</t>
  </si>
  <si>
    <t xml:space="preserve">      Central utility building</t>
  </si>
  <si>
    <t xml:space="preserve">      Hill memorial library chilller</t>
  </si>
  <si>
    <t xml:space="preserve">      Maison Francaise (French House) renovation</t>
  </si>
  <si>
    <t xml:space="preserve">      Engineering shops renovation</t>
  </si>
  <si>
    <t xml:space="preserve">      Natatorium renovation</t>
  </si>
  <si>
    <t xml:space="preserve">      PERTT lab</t>
  </si>
  <si>
    <t xml:space="preserve">      Research laboratory and motor pool</t>
  </si>
  <si>
    <t xml:space="preserve">      University recreation expansion</t>
  </si>
  <si>
    <t xml:space="preserve">      Acadian hall sprinkler system</t>
  </si>
  <si>
    <t xml:space="preserve">      Golf practice facility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</si>
</sst>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  <numFmt numFmtId="168" formatCode="_(&quot;$&quot;* #,##0.0_);_(&quot;$&quot;* \(#,##0.0\);_(&quot;$&quot;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4" fillId="0" borderId="0" xfId="58" applyFont="1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12" xfId="46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vertical="center"/>
      <protection/>
    </xf>
    <xf numFmtId="41" fontId="4" fillId="0" borderId="12" xfId="42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3" xfId="46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horizontal="center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1743075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743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showGridLines="0" tabSelected="1" zoomScaleSheetLayoutView="75" zoomScalePageLayoutView="0" workbookViewId="0" topLeftCell="A1">
      <selection activeCell="A45" sqref="A45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8515625" style="1" bestFit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9.75" customHeight="1">
      <c r="A1" s="39"/>
      <c r="B1" s="14"/>
      <c r="C1" s="14"/>
      <c r="D1" s="14"/>
      <c r="E1" s="14"/>
      <c r="F1" s="14"/>
      <c r="G1" s="14"/>
      <c r="H1" s="14"/>
    </row>
    <row r="2" spans="1:9" ht="10.5" customHeight="1">
      <c r="A2" s="39"/>
      <c r="B2" s="14"/>
      <c r="C2" s="14"/>
      <c r="D2" s="14"/>
      <c r="E2" s="14"/>
      <c r="F2" s="14"/>
      <c r="G2" s="14"/>
      <c r="H2" s="14"/>
      <c r="I2" s="12"/>
    </row>
    <row r="3" spans="1:256" ht="16.5">
      <c r="A3" s="45"/>
      <c r="B3" s="15"/>
      <c r="D3" s="38"/>
      <c r="E3" s="44" t="s">
        <v>24</v>
      </c>
      <c r="F3" s="44"/>
      <c r="G3" s="44"/>
      <c r="H3" s="44"/>
      <c r="I3" s="4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5"/>
      <c r="B4" s="17"/>
      <c r="C4" s="44"/>
      <c r="D4" s="44"/>
      <c r="E4" s="44"/>
      <c r="F4" s="44"/>
      <c r="G4" s="44"/>
      <c r="H4" s="16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5"/>
      <c r="B5" s="15"/>
      <c r="D5" s="38"/>
      <c r="E5" s="44" t="s">
        <v>25</v>
      </c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5"/>
      <c r="B6" s="15"/>
      <c r="D6" s="38"/>
      <c r="E6" s="44" t="s">
        <v>44</v>
      </c>
      <c r="F6" s="44"/>
      <c r="G6" s="44"/>
      <c r="H6" s="44"/>
      <c r="I6" s="4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8.25" customHeight="1">
      <c r="A7" s="39"/>
      <c r="B7" s="15"/>
      <c r="C7" s="15"/>
      <c r="D7" s="15"/>
      <c r="E7" s="15"/>
      <c r="F7" s="15"/>
      <c r="G7" s="15"/>
      <c r="H7" s="14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 customHeight="1">
      <c r="A9" s="18"/>
      <c r="B9" s="18"/>
      <c r="C9" s="18"/>
      <c r="D9" s="18"/>
      <c r="E9" s="43" t="s">
        <v>0</v>
      </c>
      <c r="F9" s="43"/>
      <c r="G9" s="43"/>
      <c r="H9" s="43"/>
      <c r="I9" s="4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0.5" customHeight="1">
      <c r="A10" s="18"/>
      <c r="B10" s="18"/>
      <c r="C10" s="18"/>
      <c r="D10" s="18"/>
      <c r="E10" s="20"/>
      <c r="F10" s="21"/>
      <c r="G10" s="20"/>
      <c r="H10" s="21"/>
      <c r="I10" s="2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3.5">
      <c r="A11" s="18"/>
      <c r="B11" s="18"/>
      <c r="C11" s="19" t="s">
        <v>1</v>
      </c>
      <c r="D11" s="22"/>
      <c r="E11" s="19" t="s">
        <v>2</v>
      </c>
      <c r="F11" s="22"/>
      <c r="G11" s="19" t="s">
        <v>3</v>
      </c>
      <c r="H11" s="22"/>
      <c r="I11" s="19" t="s">
        <v>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" customFormat="1" ht="13.5">
      <c r="A13" s="23" t="s">
        <v>14</v>
      </c>
      <c r="B13" s="24" t="s">
        <v>5</v>
      </c>
      <c r="C13" s="23"/>
      <c r="D13" s="23"/>
      <c r="E13" s="23"/>
      <c r="F13" s="23"/>
      <c r="G13" s="23"/>
      <c r="H13" s="23"/>
      <c r="I13" s="2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13.5">
      <c r="A14" s="23" t="s">
        <v>15</v>
      </c>
      <c r="B14" s="24" t="s">
        <v>5</v>
      </c>
      <c r="C14" s="23"/>
      <c r="D14" s="23"/>
      <c r="E14" s="23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3" t="s">
        <v>8</v>
      </c>
      <c r="B15" s="24" t="s">
        <v>5</v>
      </c>
      <c r="C15" s="25"/>
      <c r="D15" s="25"/>
      <c r="E15" s="25"/>
      <c r="F15" s="25"/>
      <c r="G15" s="25"/>
      <c r="H15" s="25"/>
      <c r="I15" s="2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3" t="s">
        <v>26</v>
      </c>
      <c r="B16" s="24"/>
      <c r="C16" s="36">
        <f>SUM(E16:I16)</f>
        <v>367122</v>
      </c>
      <c r="D16" s="36"/>
      <c r="E16" s="40">
        <v>0</v>
      </c>
      <c r="F16" s="36"/>
      <c r="G16" s="40">
        <v>367122</v>
      </c>
      <c r="H16" s="36"/>
      <c r="I16" s="40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3" t="s">
        <v>19</v>
      </c>
      <c r="B17" s="24"/>
      <c r="C17" s="41">
        <f aca="true" t="shared" si="0" ref="C17:C62">SUM(E17:I17)</f>
        <v>4459566</v>
      </c>
      <c r="D17" s="41"/>
      <c r="E17" s="42">
        <v>0</v>
      </c>
      <c r="F17" s="41"/>
      <c r="G17" s="42">
        <v>4459566</v>
      </c>
      <c r="H17" s="41"/>
      <c r="I17" s="42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3" t="s">
        <v>11</v>
      </c>
      <c r="B18" s="24" t="s">
        <v>5</v>
      </c>
      <c r="C18" s="26">
        <f>SUM(E18:I18)</f>
        <v>4783400</v>
      </c>
      <c r="D18" s="26"/>
      <c r="E18" s="27">
        <v>0</v>
      </c>
      <c r="F18" s="27"/>
      <c r="G18" s="27">
        <f>127355+4656045</f>
        <v>4783400</v>
      </c>
      <c r="H18" s="27"/>
      <c r="I18" s="27">
        <v>0</v>
      </c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3" t="s">
        <v>20</v>
      </c>
      <c r="B19" s="24"/>
      <c r="C19" s="26">
        <f>SUM(E19:I19)</f>
        <v>18188</v>
      </c>
      <c r="D19" s="28"/>
      <c r="E19" s="29">
        <v>0</v>
      </c>
      <c r="F19" s="28"/>
      <c r="G19" s="29">
        <v>18188</v>
      </c>
      <c r="H19" s="28"/>
      <c r="I19" s="29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3" t="s">
        <v>33</v>
      </c>
      <c r="B20" s="24"/>
      <c r="C20" s="26">
        <f>SUM(E20:I20)</f>
        <v>132749</v>
      </c>
      <c r="D20" s="28"/>
      <c r="E20" s="29">
        <v>0</v>
      </c>
      <c r="F20" s="28"/>
      <c r="G20" s="29">
        <v>132749</v>
      </c>
      <c r="H20" s="28"/>
      <c r="I20" s="29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3" t="s">
        <v>52</v>
      </c>
      <c r="B21" s="24"/>
      <c r="C21" s="26">
        <f>SUM(E21:I21)</f>
        <v>788700</v>
      </c>
      <c r="D21" s="28"/>
      <c r="E21" s="29">
        <v>0</v>
      </c>
      <c r="F21" s="28"/>
      <c r="G21" s="29">
        <v>0</v>
      </c>
      <c r="H21" s="28"/>
      <c r="I21" s="29">
        <v>788700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3" t="s">
        <v>34</v>
      </c>
      <c r="B22" s="24"/>
      <c r="C22" s="26">
        <f>SUM(E22:I22)</f>
        <v>2777032</v>
      </c>
      <c r="D22" s="28"/>
      <c r="E22" s="29">
        <v>0</v>
      </c>
      <c r="F22" s="28"/>
      <c r="G22" s="29">
        <v>2777032</v>
      </c>
      <c r="H22" s="28"/>
      <c r="I22" s="29">
        <v>0</v>
      </c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3" t="s">
        <v>16</v>
      </c>
      <c r="B23" s="24"/>
      <c r="C23" s="26"/>
      <c r="D23" s="25"/>
      <c r="E23" s="27"/>
      <c r="F23" s="30"/>
      <c r="G23" s="27"/>
      <c r="H23" s="30"/>
      <c r="I23" s="27"/>
      <c r="J23" s="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3" t="s">
        <v>47</v>
      </c>
      <c r="B24" s="24"/>
      <c r="C24" s="26">
        <f t="shared" si="0"/>
        <v>2210626</v>
      </c>
      <c r="D24" s="25"/>
      <c r="E24" s="27">
        <v>0</v>
      </c>
      <c r="F24" s="30"/>
      <c r="G24" s="27">
        <v>1675556</v>
      </c>
      <c r="H24" s="30"/>
      <c r="I24" s="27">
        <v>535070</v>
      </c>
      <c r="J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3" t="s">
        <v>27</v>
      </c>
      <c r="B25" s="24"/>
      <c r="C25" s="26">
        <f t="shared" si="0"/>
        <v>1170716</v>
      </c>
      <c r="D25" s="25"/>
      <c r="E25" s="27">
        <v>0</v>
      </c>
      <c r="F25" s="30"/>
      <c r="G25" s="27">
        <v>1170716</v>
      </c>
      <c r="H25" s="30"/>
      <c r="I25" s="27">
        <v>0</v>
      </c>
      <c r="J25" s="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3" t="s">
        <v>50</v>
      </c>
      <c r="B26" s="24"/>
      <c r="C26" s="26">
        <f t="shared" si="0"/>
        <v>410100</v>
      </c>
      <c r="D26" s="25"/>
      <c r="E26" s="27">
        <v>0</v>
      </c>
      <c r="F26" s="30"/>
      <c r="G26" s="27">
        <v>410100</v>
      </c>
      <c r="H26" s="30"/>
      <c r="I26" s="27">
        <v>0</v>
      </c>
      <c r="J26" s="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3" t="s">
        <v>30</v>
      </c>
      <c r="B27" s="24"/>
      <c r="C27" s="26">
        <f t="shared" si="0"/>
        <v>176195</v>
      </c>
      <c r="D27" s="28"/>
      <c r="E27" s="29">
        <v>0</v>
      </c>
      <c r="F27" s="29"/>
      <c r="G27" s="29">
        <v>176195</v>
      </c>
      <c r="H27" s="29"/>
      <c r="I27" s="29">
        <v>0</v>
      </c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3" t="s">
        <v>48</v>
      </c>
      <c r="B28" s="24"/>
      <c r="C28" s="26">
        <f t="shared" si="0"/>
        <v>143344</v>
      </c>
      <c r="D28" s="28"/>
      <c r="E28" s="29">
        <v>0</v>
      </c>
      <c r="F28" s="29"/>
      <c r="G28" s="29">
        <v>143344</v>
      </c>
      <c r="H28" s="29"/>
      <c r="I28" s="29">
        <v>0</v>
      </c>
      <c r="J28" s="1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3" t="s">
        <v>41</v>
      </c>
      <c r="B29" s="24"/>
      <c r="C29" s="26">
        <f>SUM(E29:I29)</f>
        <v>815744</v>
      </c>
      <c r="D29" s="28"/>
      <c r="E29" s="29">
        <v>0</v>
      </c>
      <c r="F29" s="28"/>
      <c r="G29" s="29">
        <f>375191+66338</f>
        <v>441529</v>
      </c>
      <c r="H29" s="31"/>
      <c r="I29" s="29">
        <v>374215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3" t="s">
        <v>29</v>
      </c>
      <c r="B30" s="24"/>
      <c r="C30" s="26">
        <f t="shared" si="0"/>
        <v>175786</v>
      </c>
      <c r="D30" s="28"/>
      <c r="E30" s="29">
        <v>0</v>
      </c>
      <c r="F30" s="29"/>
      <c r="G30" s="29">
        <v>175786</v>
      </c>
      <c r="H30" s="29"/>
      <c r="I30" s="29">
        <v>0</v>
      </c>
      <c r="J30" s="1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3" t="s">
        <v>49</v>
      </c>
      <c r="B31" s="24"/>
      <c r="C31" s="26">
        <f t="shared" si="0"/>
        <v>131576</v>
      </c>
      <c r="D31" s="28"/>
      <c r="E31" s="29">
        <v>0</v>
      </c>
      <c r="F31" s="29"/>
      <c r="G31" s="29">
        <v>131576</v>
      </c>
      <c r="H31" s="29"/>
      <c r="I31" s="29">
        <v>0</v>
      </c>
      <c r="J31" s="1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3" t="s">
        <v>53</v>
      </c>
      <c r="B32" s="24"/>
      <c r="C32" s="26">
        <f t="shared" si="0"/>
        <v>120641</v>
      </c>
      <c r="D32" s="28"/>
      <c r="E32" s="29">
        <v>0</v>
      </c>
      <c r="F32" s="28"/>
      <c r="G32" s="29">
        <v>120641</v>
      </c>
      <c r="H32" s="28"/>
      <c r="I32" s="29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3" t="s">
        <v>36</v>
      </c>
      <c r="B33" s="24"/>
      <c r="C33" s="26"/>
      <c r="D33" s="28"/>
      <c r="E33" s="29"/>
      <c r="F33" s="28"/>
      <c r="G33" s="29"/>
      <c r="H33" s="28"/>
      <c r="I33" s="2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3" t="s">
        <v>37</v>
      </c>
      <c r="B34" s="24"/>
      <c r="C34" s="26">
        <f t="shared" si="0"/>
        <v>4368107</v>
      </c>
      <c r="D34" s="28"/>
      <c r="E34" s="29">
        <v>0</v>
      </c>
      <c r="F34" s="28"/>
      <c r="G34" s="29">
        <v>4368107</v>
      </c>
      <c r="H34" s="28"/>
      <c r="I34" s="29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3" t="s">
        <v>10</v>
      </c>
      <c r="B35" s="24" t="s">
        <v>5</v>
      </c>
      <c r="C35" s="26"/>
      <c r="D35" s="28"/>
      <c r="E35" s="29"/>
      <c r="F35" s="28"/>
      <c r="G35" s="29"/>
      <c r="H35" s="31"/>
      <c r="I35" s="2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3" t="s">
        <v>38</v>
      </c>
      <c r="B36" s="24"/>
      <c r="C36" s="26">
        <f t="shared" si="0"/>
        <v>40842</v>
      </c>
      <c r="D36" s="28"/>
      <c r="E36" s="29">
        <v>0</v>
      </c>
      <c r="F36" s="28"/>
      <c r="G36" s="29">
        <v>40842</v>
      </c>
      <c r="H36" s="31"/>
      <c r="I36" s="29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3" t="s">
        <v>46</v>
      </c>
      <c r="B37" s="24"/>
      <c r="C37" s="26">
        <f t="shared" si="0"/>
        <v>45491</v>
      </c>
      <c r="D37" s="28"/>
      <c r="E37" s="29">
        <v>0</v>
      </c>
      <c r="F37" s="28"/>
      <c r="G37" s="29">
        <v>45491</v>
      </c>
      <c r="H37" s="31"/>
      <c r="I37" s="29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3" t="s">
        <v>39</v>
      </c>
      <c r="B38" s="24"/>
      <c r="C38" s="26">
        <f t="shared" si="0"/>
        <v>79710</v>
      </c>
      <c r="D38" s="28"/>
      <c r="E38" s="29">
        <v>0</v>
      </c>
      <c r="F38" s="28"/>
      <c r="G38" s="29">
        <v>79710</v>
      </c>
      <c r="H38" s="31"/>
      <c r="I38" s="29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3" t="s">
        <v>45</v>
      </c>
      <c r="B39" s="24"/>
      <c r="C39" s="26">
        <f t="shared" si="0"/>
        <v>39667</v>
      </c>
      <c r="D39" s="28"/>
      <c r="E39" s="29">
        <v>0</v>
      </c>
      <c r="F39" s="28"/>
      <c r="G39" s="29">
        <v>39667</v>
      </c>
      <c r="H39" s="31"/>
      <c r="I39" s="29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3" t="s">
        <v>18</v>
      </c>
      <c r="B40" s="24" t="s">
        <v>5</v>
      </c>
      <c r="C40" s="26">
        <f t="shared" si="0"/>
        <v>556755</v>
      </c>
      <c r="D40" s="28"/>
      <c r="E40" s="29">
        <v>0</v>
      </c>
      <c r="F40" s="28"/>
      <c r="G40" s="29">
        <f>7500+218436+285283+45536</f>
        <v>556755</v>
      </c>
      <c r="H40" s="28"/>
      <c r="I40" s="29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3" t="s">
        <v>54</v>
      </c>
      <c r="B41" s="24"/>
      <c r="C41" s="26">
        <f t="shared" si="0"/>
        <v>1743033</v>
      </c>
      <c r="D41" s="28"/>
      <c r="E41" s="29">
        <v>0</v>
      </c>
      <c r="F41" s="28"/>
      <c r="G41" s="29">
        <f>291257+1451776</f>
        <v>1743033</v>
      </c>
      <c r="H41" s="28"/>
      <c r="I41" s="29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3" t="s">
        <v>6</v>
      </c>
      <c r="B42" s="24" t="s">
        <v>5</v>
      </c>
      <c r="C42" s="26"/>
      <c r="D42" s="28"/>
      <c r="E42" s="29"/>
      <c r="F42" s="28"/>
      <c r="G42" s="29"/>
      <c r="H42" s="31"/>
      <c r="I42" s="2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3" t="s">
        <v>8</v>
      </c>
      <c r="B43" s="24" t="s">
        <v>5</v>
      </c>
      <c r="C43" s="26"/>
      <c r="D43" s="28"/>
      <c r="E43" s="29"/>
      <c r="F43" s="28"/>
      <c r="G43" s="29"/>
      <c r="H43" s="28"/>
      <c r="I43" s="2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23" t="s">
        <v>56</v>
      </c>
      <c r="B44" s="24"/>
      <c r="C44" s="26">
        <f>SUM(E44:I44)</f>
        <v>1000000</v>
      </c>
      <c r="D44" s="28"/>
      <c r="E44" s="29">
        <v>0</v>
      </c>
      <c r="F44" s="28"/>
      <c r="G44" s="29">
        <v>0</v>
      </c>
      <c r="H44" s="28"/>
      <c r="I44" s="29">
        <v>1000000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3.5">
      <c r="A45" s="23" t="s">
        <v>12</v>
      </c>
      <c r="B45" s="24"/>
      <c r="C45" s="26">
        <f>SUM(E45:I45)</f>
        <v>6922378</v>
      </c>
      <c r="D45" s="28"/>
      <c r="E45" s="29">
        <v>0</v>
      </c>
      <c r="F45" s="28"/>
      <c r="G45" s="29">
        <v>6922378</v>
      </c>
      <c r="H45" s="28"/>
      <c r="I45" s="29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3.5">
      <c r="A46" s="23" t="s">
        <v>35</v>
      </c>
      <c r="B46" s="24"/>
      <c r="C46" s="26">
        <f>SUM(E46:I46)</f>
        <v>647005</v>
      </c>
      <c r="D46" s="28"/>
      <c r="E46" s="29">
        <v>0</v>
      </c>
      <c r="F46" s="28"/>
      <c r="G46" s="29">
        <v>647005</v>
      </c>
      <c r="H46" s="28"/>
      <c r="I46" s="29"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3.5">
      <c r="A47" s="23" t="s">
        <v>31</v>
      </c>
      <c r="B47" s="24"/>
      <c r="C47" s="26">
        <f>SUM(E47:I47)</f>
        <v>2731706</v>
      </c>
      <c r="D47" s="28"/>
      <c r="E47" s="29">
        <v>0</v>
      </c>
      <c r="F47" s="28"/>
      <c r="G47" s="29">
        <v>2731706</v>
      </c>
      <c r="H47" s="28"/>
      <c r="I47" s="29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3.5">
      <c r="A48" s="23" t="s">
        <v>9</v>
      </c>
      <c r="B48" s="24" t="s">
        <v>5</v>
      </c>
      <c r="C48" s="26"/>
      <c r="D48" s="28"/>
      <c r="E48" s="29"/>
      <c r="F48" s="28"/>
      <c r="G48" s="29"/>
      <c r="H48" s="31"/>
      <c r="I48" s="2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3.5">
      <c r="A49" s="23" t="s">
        <v>55</v>
      </c>
      <c r="B49" s="24"/>
      <c r="C49" s="26">
        <f>SUM(E49:I49)</f>
        <v>867487</v>
      </c>
      <c r="D49" s="28"/>
      <c r="E49" s="29">
        <v>0</v>
      </c>
      <c r="F49" s="28"/>
      <c r="G49" s="29">
        <v>867487</v>
      </c>
      <c r="H49" s="28"/>
      <c r="I49" s="29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3.5">
      <c r="A50" s="23" t="s">
        <v>42</v>
      </c>
      <c r="B50" s="24"/>
      <c r="C50" s="26">
        <f>SUM(E50:I50)</f>
        <v>7364636</v>
      </c>
      <c r="D50" s="28"/>
      <c r="E50" s="29">
        <v>0</v>
      </c>
      <c r="F50" s="28"/>
      <c r="G50" s="29">
        <v>7364636</v>
      </c>
      <c r="H50" s="28"/>
      <c r="I50" s="29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3.5">
      <c r="A51" s="23" t="s">
        <v>40</v>
      </c>
      <c r="B51" s="24"/>
      <c r="C51" s="26">
        <f t="shared" si="0"/>
        <v>342103</v>
      </c>
      <c r="D51" s="28"/>
      <c r="E51" s="29">
        <v>0</v>
      </c>
      <c r="F51" s="28"/>
      <c r="G51" s="29">
        <v>342103</v>
      </c>
      <c r="H51" s="31"/>
      <c r="I51" s="29"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3.5">
      <c r="A52" s="23" t="s">
        <v>21</v>
      </c>
      <c r="B52" s="24"/>
      <c r="C52" s="26">
        <f t="shared" si="0"/>
        <v>3535113</v>
      </c>
      <c r="D52" s="28"/>
      <c r="E52" s="29">
        <v>0</v>
      </c>
      <c r="F52" s="28"/>
      <c r="G52" s="29">
        <v>3535113</v>
      </c>
      <c r="H52" s="31"/>
      <c r="I52" s="29"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3.5">
      <c r="A53" s="23" t="s">
        <v>43</v>
      </c>
      <c r="B53" s="24"/>
      <c r="C53" s="26">
        <f t="shared" si="0"/>
        <v>1872</v>
      </c>
      <c r="D53" s="28"/>
      <c r="E53" s="29">
        <v>0</v>
      </c>
      <c r="F53" s="28"/>
      <c r="G53" s="29">
        <v>1872</v>
      </c>
      <c r="H53" s="31"/>
      <c r="I53" s="29"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3.5">
      <c r="A54" s="23" t="s">
        <v>51</v>
      </c>
      <c r="B54" s="24"/>
      <c r="C54" s="26">
        <f t="shared" si="0"/>
        <v>8503</v>
      </c>
      <c r="D54" s="28"/>
      <c r="E54" s="29">
        <v>0</v>
      </c>
      <c r="F54" s="28"/>
      <c r="G54" s="29">
        <v>8503</v>
      </c>
      <c r="H54" s="31"/>
      <c r="I54" s="29"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3.5">
      <c r="A55" s="23" t="s">
        <v>32</v>
      </c>
      <c r="B55" s="24" t="s">
        <v>5</v>
      </c>
      <c r="C55" s="26">
        <f t="shared" si="0"/>
        <v>230373</v>
      </c>
      <c r="D55" s="28"/>
      <c r="E55" s="29">
        <v>0</v>
      </c>
      <c r="F55" s="28"/>
      <c r="G55" s="29">
        <f>34060+233+53125+142955</f>
        <v>230373</v>
      </c>
      <c r="H55" s="28"/>
      <c r="I55" s="29"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3.5">
      <c r="A56" s="23" t="s">
        <v>7</v>
      </c>
      <c r="B56" s="24" t="s">
        <v>5</v>
      </c>
      <c r="C56" s="26">
        <f t="shared" si="0"/>
        <v>293433</v>
      </c>
      <c r="D56" s="28"/>
      <c r="E56" s="29">
        <v>0</v>
      </c>
      <c r="F56" s="28"/>
      <c r="G56" s="29">
        <v>293433</v>
      </c>
      <c r="H56" s="28"/>
      <c r="I56" s="29"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3.5">
      <c r="A57" s="23" t="s">
        <v>28</v>
      </c>
      <c r="B57" s="24"/>
      <c r="C57" s="26">
        <f t="shared" si="0"/>
        <v>102293</v>
      </c>
      <c r="D57" s="28"/>
      <c r="E57" s="29">
        <v>0</v>
      </c>
      <c r="F57" s="28"/>
      <c r="G57" s="29">
        <v>102293</v>
      </c>
      <c r="H57" s="28"/>
      <c r="I57" s="29"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13.5">
      <c r="A58" s="23" t="s">
        <v>36</v>
      </c>
      <c r="B58" s="24"/>
      <c r="C58" s="26"/>
      <c r="D58" s="28"/>
      <c r="E58" s="29"/>
      <c r="F58" s="28"/>
      <c r="G58" s="29"/>
      <c r="H58" s="28"/>
      <c r="I58" s="2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3.5">
      <c r="A59" s="23" t="s">
        <v>56</v>
      </c>
      <c r="B59" s="24"/>
      <c r="C59" s="26">
        <f>SUM(E59:I59)</f>
        <v>62500</v>
      </c>
      <c r="D59" s="28"/>
      <c r="E59" s="29">
        <v>0</v>
      </c>
      <c r="F59" s="28"/>
      <c r="G59" s="29">
        <v>0</v>
      </c>
      <c r="H59" s="28"/>
      <c r="I59" s="29">
        <v>62500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3.5">
      <c r="A60" s="23" t="s">
        <v>22</v>
      </c>
      <c r="B60" s="24" t="s">
        <v>5</v>
      </c>
      <c r="C60" s="26"/>
      <c r="D60" s="28"/>
      <c r="E60" s="28"/>
      <c r="F60" s="28"/>
      <c r="G60" s="28"/>
      <c r="H60" s="31"/>
      <c r="I60" s="2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13.5">
      <c r="A61" s="23" t="s">
        <v>23</v>
      </c>
      <c r="B61" s="24" t="s">
        <v>5</v>
      </c>
      <c r="C61" s="26">
        <f t="shared" si="0"/>
        <v>14372932</v>
      </c>
      <c r="D61" s="28"/>
      <c r="E61" s="28">
        <f>11295984+507936-268946</f>
        <v>11534974</v>
      </c>
      <c r="F61" s="28"/>
      <c r="G61" s="28">
        <f>686615+2057643</f>
        <v>2744258</v>
      </c>
      <c r="H61" s="31"/>
      <c r="I61" s="28">
        <v>93700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13.5">
      <c r="A62" s="23" t="s">
        <v>13</v>
      </c>
      <c r="B62" s="24" t="s">
        <v>5</v>
      </c>
      <c r="C62" s="32">
        <f t="shared" si="0"/>
        <v>3318122</v>
      </c>
      <c r="D62" s="33"/>
      <c r="E62" s="34">
        <v>3318122</v>
      </c>
      <c r="F62" s="33"/>
      <c r="G62" s="34">
        <v>0</v>
      </c>
      <c r="H62" s="33"/>
      <c r="I62" s="34"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4" customFormat="1" ht="13.5">
      <c r="A63" s="35"/>
      <c r="B63" s="24" t="s">
        <v>5</v>
      </c>
      <c r="C63" s="23"/>
      <c r="D63" s="23"/>
      <c r="E63" s="23"/>
      <c r="F63" s="23"/>
      <c r="G63" s="23"/>
      <c r="H63" s="23"/>
      <c r="I63" s="2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8" customFormat="1" ht="14.25" thickBot="1">
      <c r="A64" s="36" t="s">
        <v>17</v>
      </c>
      <c r="B64" s="24" t="s">
        <v>5</v>
      </c>
      <c r="C64" s="37">
        <f>SUM(C15:C63)</f>
        <v>67355546</v>
      </c>
      <c r="D64" s="36"/>
      <c r="E64" s="37">
        <f>SUM(E15:E63)</f>
        <v>14853096</v>
      </c>
      <c r="F64" s="36"/>
      <c r="G64" s="37">
        <f>SUM(G15:G63)</f>
        <v>49648265</v>
      </c>
      <c r="H64" s="36"/>
      <c r="I64" s="37">
        <f>SUM(I15:I63)</f>
        <v>2854185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4" customFormat="1" ht="12.75" thickTop="1">
      <c r="A65" s="3"/>
      <c r="B65" s="3"/>
      <c r="C65" s="5"/>
      <c r="D65" s="5"/>
      <c r="E65" s="5"/>
      <c r="F65" s="5"/>
      <c r="G65" s="5"/>
      <c r="H65" s="5"/>
      <c r="I65" s="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" customFormat="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4" customFormat="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4" customFormat="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4" customFormat="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4" customFormat="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4" customFormat="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4" customFormat="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4" customFormat="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4" customFormat="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0:256" s="4" customFormat="1" ht="12"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  <row r="1866" s="4" customFormat="1" ht="12"/>
    <row r="1867" s="4" customFormat="1" ht="12"/>
    <row r="1868" s="4" customFormat="1" ht="12"/>
    <row r="1869" s="4" customFormat="1" ht="12"/>
    <row r="1870" s="4" customFormat="1" ht="12"/>
    <row r="1871" s="4" customFormat="1" ht="12"/>
    <row r="1872" s="4" customFormat="1" ht="12"/>
    <row r="1873" s="4" customFormat="1" ht="12"/>
    <row r="1874" s="4" customFormat="1" ht="12"/>
    <row r="1875" s="4" customFormat="1" ht="12"/>
    <row r="1876" s="4" customFormat="1" ht="12"/>
    <row r="1877" s="4" customFormat="1" ht="12"/>
    <row r="1878" s="4" customFormat="1" ht="12"/>
    <row r="1879" s="4" customFormat="1" ht="12"/>
    <row r="1880" s="4" customFormat="1" ht="12"/>
    <row r="1881" s="4" customFormat="1" ht="12"/>
    <row r="1882" s="4" customFormat="1" ht="12"/>
    <row r="1883" s="4" customFormat="1" ht="12"/>
    <row r="1884" s="4" customFormat="1" ht="12"/>
    <row r="1885" s="4" customFormat="1" ht="12"/>
    <row r="1886" s="4" customFormat="1" ht="12"/>
    <row r="1887" s="4" customFormat="1" ht="12"/>
    <row r="1888" s="4" customFormat="1" ht="12"/>
  </sheetData>
  <sheetProtection/>
  <mergeCells count="6">
    <mergeCell ref="E9:I9"/>
    <mergeCell ref="C4:G4"/>
    <mergeCell ref="E3:I3"/>
    <mergeCell ref="E5:I5"/>
    <mergeCell ref="E6:I6"/>
    <mergeCell ref="A3:A6"/>
  </mergeCells>
  <conditionalFormatting sqref="A13:I57 A60:I64">
    <cfRule type="expression" priority="2" dxfId="0" stopIfTrue="1">
      <formula>MOD(ROW(),2)=0</formula>
    </cfRule>
  </conditionalFormatting>
  <conditionalFormatting sqref="A58:I59">
    <cfRule type="expression" priority="1" dxfId="0" stopIfTrue="1">
      <formula>MOD(ROW(),2)=0</formula>
    </cfRule>
  </conditionalFormatting>
  <printOptions horizontalCentered="1"/>
  <pageMargins left="0.5" right="0.5" top="0.5" bottom="0.2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2013-09-25T21:50:34Z</cp:lastPrinted>
  <dcterms:created xsi:type="dcterms:W3CDTF">2003-01-16T19:50:14Z</dcterms:created>
  <dcterms:modified xsi:type="dcterms:W3CDTF">2013-10-21T21:34:58Z</dcterms:modified>
  <cp:category/>
  <cp:version/>
  <cp:contentType/>
  <cp:contentStatus/>
</cp:coreProperties>
</file>