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'Sheet1'!$A$1:$I$45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<sst xmlns="http://schemas.openxmlformats.org/spreadsheetml/2006/main" count="56" uniqueCount="40">
  <si>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</si>
  <si>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</si>
  <si>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</si>
  <si>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</si>
  <si>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</si>
  <si>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</si>
  <si>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</si>
  <si>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</si>
  <si>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</si>
  <si>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</si>
  <si>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  Choppin hall annex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</si>
  <si>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</si>
  <si>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</si>
  <si>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</si>
  <si>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</si>
  <si>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</si>
  <si>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</si>
  <si>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</si>
  <si>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</si>
  <si>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</si>
  <si>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Tiger stadium</t>
  </si>
  <si>
    <t xml:space="preserve">      Field house</t>
  </si>
  <si>
    <t xml:space="preserve">      Maison Francaise (French House) renovation</t>
  </si>
  <si>
    <t xml:space="preserve">      Natatorium renovation</t>
  </si>
  <si>
    <t xml:space="preserve">      University recreation expansion</t>
  </si>
  <si>
    <t xml:space="preserve">      Animal and food science laboratory</t>
  </si>
  <si>
    <t xml:space="preserve">      Patrick F. Taylor hall engineering renovations</t>
  </si>
  <si>
    <t xml:space="preserve">      Press building</t>
  </si>
  <si>
    <t xml:space="preserve">      Cypress hall (New residence hall)</t>
  </si>
  <si>
    <t xml:space="preserve">      Union renovations for career services</t>
  </si>
  <si>
    <t>For the year ended June 30, 2016</t>
  </si>
  <si>
    <t xml:space="preserve">      Parking lots and street renovations</t>
  </si>
  <si>
    <t xml:space="preserve">      Assembly center </t>
  </si>
  <si>
    <t xml:space="preserve">      Tennis Complex</t>
  </si>
  <si>
    <t xml:space="preserve">      New Greek house</t>
  </si>
  <si>
    <t xml:space="preserve">      Gymnastics practice facility</t>
  </si>
  <si>
    <t xml:space="preserve">      Veterinary Medicine linear vault</t>
  </si>
  <si>
    <t xml:space="preserve">      Troy H. Middleton library</t>
  </si>
  <si>
    <t xml:space="preserve">      Facility services annex</t>
  </si>
  <si>
    <t xml:space="preserve">      Engineering shops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</si>
</sst>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42" fontId="4" fillId="0" borderId="0" xfId="0" applyNumberFormat="1" applyFont="1" applyFill="1" applyAlignment="1" applyProtection="1">
      <alignment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showGridLines="0" tabSelected="1" zoomScaleSheetLayoutView="75" zoomScalePageLayoutView="0" workbookViewId="0" topLeftCell="A1">
      <selection activeCell="A33" sqref="A33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8515625" style="1" bestFit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9.75" customHeight="1">
      <c r="A1" s="38"/>
      <c r="B1" s="14"/>
      <c r="C1" s="14"/>
      <c r="D1" s="14"/>
      <c r="E1" s="14"/>
      <c r="F1" s="14"/>
      <c r="G1" s="14"/>
      <c r="H1" s="14"/>
    </row>
    <row r="2" spans="1:9" ht="10.5" customHeight="1">
      <c r="A2" s="38"/>
      <c r="B2" s="14"/>
      <c r="C2" s="14"/>
      <c r="D2" s="14"/>
      <c r="E2" s="14"/>
      <c r="F2" s="14"/>
      <c r="G2" s="14"/>
      <c r="H2" s="14"/>
      <c r="I2" s="12"/>
    </row>
    <row r="3" spans="1:256" ht="16.5">
      <c r="A3" s="43"/>
      <c r="B3" s="15"/>
      <c r="D3" s="37"/>
      <c r="E3" s="42" t="s">
        <v>18</v>
      </c>
      <c r="F3" s="42"/>
      <c r="G3" s="42"/>
      <c r="H3" s="42"/>
      <c r="I3" s="4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3"/>
      <c r="B4" s="17"/>
      <c r="C4" s="42"/>
      <c r="D4" s="42"/>
      <c r="E4" s="42"/>
      <c r="F4" s="42"/>
      <c r="G4" s="42"/>
      <c r="H4" s="16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3"/>
      <c r="B5" s="15"/>
      <c r="D5" s="37"/>
      <c r="E5" s="42" t="s">
        <v>19</v>
      </c>
      <c r="F5" s="42"/>
      <c r="G5" s="42"/>
      <c r="H5" s="42"/>
      <c r="I5" s="4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3"/>
      <c r="B6" s="15"/>
      <c r="D6" s="37"/>
      <c r="E6" s="42" t="s">
        <v>30</v>
      </c>
      <c r="F6" s="42"/>
      <c r="G6" s="42"/>
      <c r="H6" s="42"/>
      <c r="I6" s="4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8.25" customHeight="1">
      <c r="A7" s="38"/>
      <c r="B7" s="15"/>
      <c r="C7" s="15"/>
      <c r="D7" s="15"/>
      <c r="E7" s="15"/>
      <c r="F7" s="15"/>
      <c r="G7" s="15"/>
      <c r="H7" s="14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8"/>
      <c r="B9" s="18"/>
      <c r="C9" s="18"/>
      <c r="D9" s="18"/>
      <c r="E9" s="41" t="s">
        <v>0</v>
      </c>
      <c r="F9" s="41"/>
      <c r="G9" s="41"/>
      <c r="H9" s="41"/>
      <c r="I9" s="4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0.5" customHeight="1">
      <c r="A10" s="18"/>
      <c r="B10" s="18"/>
      <c r="C10" s="18"/>
      <c r="D10" s="18"/>
      <c r="E10" s="20"/>
      <c r="F10" s="21"/>
      <c r="G10" s="20"/>
      <c r="H10" s="21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18"/>
      <c r="B11" s="18"/>
      <c r="C11" s="19" t="s">
        <v>1</v>
      </c>
      <c r="D11" s="22"/>
      <c r="E11" s="19" t="s">
        <v>2</v>
      </c>
      <c r="F11" s="22"/>
      <c r="G11" s="19" t="s">
        <v>3</v>
      </c>
      <c r="H11" s="22"/>
      <c r="I11" s="19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3.5">
      <c r="A13" s="23" t="s">
        <v>12</v>
      </c>
      <c r="B13" s="24" t="s">
        <v>5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23" t="s">
        <v>13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7</v>
      </c>
      <c r="B15" s="24" t="s">
        <v>5</v>
      </c>
      <c r="C15" s="25"/>
      <c r="D15" s="25"/>
      <c r="E15" s="25"/>
      <c r="F15" s="25"/>
      <c r="G15" s="25"/>
      <c r="H15" s="25"/>
      <c r="I15" s="2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25</v>
      </c>
      <c r="B16" s="24"/>
      <c r="C16" s="39">
        <f>SUM(E16:I16)</f>
        <v>559679</v>
      </c>
      <c r="D16" s="25"/>
      <c r="E16" s="39">
        <v>0</v>
      </c>
      <c r="F16" s="25"/>
      <c r="G16" s="39">
        <v>559679</v>
      </c>
      <c r="H16" s="25"/>
      <c r="I16" s="39">
        <v>0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10</v>
      </c>
      <c r="B17" s="24" t="s">
        <v>5</v>
      </c>
      <c r="C17" s="26">
        <f>SUM(E17:I17)</f>
        <v>127053</v>
      </c>
      <c r="D17" s="26"/>
      <c r="E17" s="27">
        <v>0</v>
      </c>
      <c r="F17" s="27"/>
      <c r="G17" s="27">
        <v>127053</v>
      </c>
      <c r="H17" s="27"/>
      <c r="I17" s="27">
        <v>0</v>
      </c>
      <c r="J17" s="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36</v>
      </c>
      <c r="B18" s="24"/>
      <c r="C18" s="26">
        <f>SUM(E18:I18)</f>
        <v>105062</v>
      </c>
      <c r="D18" s="26"/>
      <c r="E18" s="27">
        <v>0</v>
      </c>
      <c r="F18" s="27"/>
      <c r="G18" s="27">
        <v>105062</v>
      </c>
      <c r="H18" s="27"/>
      <c r="I18" s="27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14</v>
      </c>
      <c r="B19" s="24"/>
      <c r="C19" s="26"/>
      <c r="D19" s="25"/>
      <c r="E19" s="27"/>
      <c r="F19" s="30"/>
      <c r="G19" s="27"/>
      <c r="H19" s="30"/>
      <c r="I19" s="27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3" t="s">
        <v>39</v>
      </c>
      <c r="B20" s="24"/>
      <c r="C20" s="26">
        <f aca="true" t="shared" si="0" ref="C20:C40">SUM(E20:I20)</f>
        <v>166534</v>
      </c>
      <c r="D20" s="25"/>
      <c r="E20" s="27">
        <v>0</v>
      </c>
      <c r="F20" s="30"/>
      <c r="G20" s="27">
        <v>166534</v>
      </c>
      <c r="H20" s="30"/>
      <c r="I20" s="27">
        <v>0</v>
      </c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3" t="s">
        <v>38</v>
      </c>
      <c r="B21" s="24"/>
      <c r="C21" s="26">
        <f t="shared" si="0"/>
        <v>426670</v>
      </c>
      <c r="D21" s="25"/>
      <c r="E21" s="27">
        <v>0</v>
      </c>
      <c r="F21" s="30"/>
      <c r="G21" s="27">
        <v>426670</v>
      </c>
      <c r="H21" s="30"/>
      <c r="I21" s="27">
        <v>0</v>
      </c>
      <c r="J21" s="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3" t="s">
        <v>22</v>
      </c>
      <c r="B22" s="24"/>
      <c r="C22" s="26">
        <f t="shared" si="0"/>
        <v>3166934</v>
      </c>
      <c r="D22" s="28"/>
      <c r="E22" s="29">
        <v>0</v>
      </c>
      <c r="F22" s="29"/>
      <c r="G22" s="27">
        <f>285923+2881011</f>
        <v>3166934</v>
      </c>
      <c r="H22" s="29"/>
      <c r="I22" s="29"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3" t="s">
        <v>37</v>
      </c>
      <c r="B23" s="24"/>
      <c r="C23" s="26">
        <f>SUM(E23:I23)</f>
        <v>821982</v>
      </c>
      <c r="D23" s="28"/>
      <c r="E23" s="29">
        <v>0</v>
      </c>
      <c r="F23" s="28"/>
      <c r="G23" s="27">
        <v>0</v>
      </c>
      <c r="H23" s="28"/>
      <c r="I23" s="29">
        <v>821982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3" t="s">
        <v>27</v>
      </c>
      <c r="B24" s="24"/>
      <c r="C24" s="26">
        <f t="shared" si="0"/>
        <v>653116</v>
      </c>
      <c r="D24" s="28"/>
      <c r="E24" s="29">
        <v>0</v>
      </c>
      <c r="F24" s="29"/>
      <c r="G24" s="27">
        <v>653116</v>
      </c>
      <c r="H24" s="29"/>
      <c r="I24" s="29">
        <v>0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3" t="s">
        <v>26</v>
      </c>
      <c r="B25" s="24"/>
      <c r="C25" s="26">
        <f>SUM(E25:I25)</f>
        <v>61308315</v>
      </c>
      <c r="D25" s="28"/>
      <c r="E25" s="29">
        <v>0</v>
      </c>
      <c r="F25" s="29"/>
      <c r="G25" s="27">
        <v>61308315</v>
      </c>
      <c r="H25" s="29"/>
      <c r="I25" s="29"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3" t="s">
        <v>9</v>
      </c>
      <c r="B26" s="24" t="s">
        <v>5</v>
      </c>
      <c r="C26" s="26"/>
      <c r="D26" s="28"/>
      <c r="E26" s="29"/>
      <c r="F26" s="28"/>
      <c r="G26" s="27"/>
      <c r="H26" s="31"/>
      <c r="I26" s="2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31</v>
      </c>
      <c r="B27" s="24" t="s">
        <v>5</v>
      </c>
      <c r="C27" s="26">
        <f t="shared" si="0"/>
        <v>1135666</v>
      </c>
      <c r="D27" s="28"/>
      <c r="E27" s="29">
        <f>104503+119900</f>
        <v>224403</v>
      </c>
      <c r="F27" s="28"/>
      <c r="G27" s="27">
        <f>203025+681100+27138</f>
        <v>911263</v>
      </c>
      <c r="H27" s="28"/>
      <c r="I27" s="29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24</v>
      </c>
      <c r="B28" s="24"/>
      <c r="C28" s="26">
        <f t="shared" si="0"/>
        <v>24933772</v>
      </c>
      <c r="D28" s="28"/>
      <c r="E28" s="29">
        <v>0</v>
      </c>
      <c r="F28" s="28"/>
      <c r="G28" s="27">
        <f>24921048+12724</f>
        <v>24933772</v>
      </c>
      <c r="H28" s="28"/>
      <c r="I28" s="29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6</v>
      </c>
      <c r="B29" s="24" t="s">
        <v>5</v>
      </c>
      <c r="C29" s="26"/>
      <c r="D29" s="28"/>
      <c r="E29" s="29"/>
      <c r="F29" s="28"/>
      <c r="G29" s="29"/>
      <c r="H29" s="31"/>
      <c r="I29" s="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7</v>
      </c>
      <c r="B30" s="24" t="s">
        <v>5</v>
      </c>
      <c r="C30" s="26"/>
      <c r="D30" s="28"/>
      <c r="E30" s="29"/>
      <c r="F30" s="28"/>
      <c r="G30" s="29"/>
      <c r="H30" s="28"/>
      <c r="I30" s="2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28</v>
      </c>
      <c r="B31" s="24"/>
      <c r="C31" s="26">
        <f>SUM(E31:I31)</f>
        <v>5057371</v>
      </c>
      <c r="D31" s="28"/>
      <c r="E31" s="29">
        <v>0</v>
      </c>
      <c r="F31" s="28"/>
      <c r="G31" s="29">
        <f>186157+4871214</f>
        <v>5057371</v>
      </c>
      <c r="H31" s="28"/>
      <c r="I31" s="29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35</v>
      </c>
      <c r="B32" s="24"/>
      <c r="C32" s="26">
        <f>SUM(E32:I32)</f>
        <v>12424090</v>
      </c>
      <c r="D32" s="26"/>
      <c r="E32" s="27">
        <v>0</v>
      </c>
      <c r="F32" s="27"/>
      <c r="G32" s="27">
        <v>0</v>
      </c>
      <c r="H32" s="27"/>
      <c r="I32" s="27">
        <v>12424090</v>
      </c>
      <c r="J32" s="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34</v>
      </c>
      <c r="B33" s="24"/>
      <c r="C33" s="26">
        <f>SUM(E33:I33)</f>
        <v>2806202</v>
      </c>
      <c r="D33" s="26"/>
      <c r="E33" s="27">
        <v>0</v>
      </c>
      <c r="F33" s="27"/>
      <c r="G33" s="27">
        <v>2806202</v>
      </c>
      <c r="H33" s="27"/>
      <c r="I33" s="27">
        <v>0</v>
      </c>
      <c r="J33" s="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33</v>
      </c>
      <c r="B34" s="24"/>
      <c r="C34" s="26">
        <f>SUM(E34:I34)</f>
        <v>14310000</v>
      </c>
      <c r="D34" s="26"/>
      <c r="E34" s="27">
        <v>0</v>
      </c>
      <c r="F34" s="27"/>
      <c r="G34" s="27">
        <v>0</v>
      </c>
      <c r="H34" s="27"/>
      <c r="I34" s="27">
        <v>14310000</v>
      </c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8</v>
      </c>
      <c r="B35" s="24" t="s">
        <v>5</v>
      </c>
      <c r="C35" s="26"/>
      <c r="D35" s="28"/>
      <c r="E35" s="29"/>
      <c r="F35" s="28"/>
      <c r="G35" s="29"/>
      <c r="H35" s="31"/>
      <c r="I35" s="2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32</v>
      </c>
      <c r="B36" s="24"/>
      <c r="C36" s="26">
        <f>SUM(E36:I36)</f>
        <v>424665</v>
      </c>
      <c r="D36" s="28"/>
      <c r="E36" s="29">
        <v>0</v>
      </c>
      <c r="F36" s="28"/>
      <c r="G36" s="29">
        <f>374627+50038</f>
        <v>424665</v>
      </c>
      <c r="H36" s="28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21</v>
      </c>
      <c r="B37" s="24"/>
      <c r="C37" s="26">
        <f t="shared" si="0"/>
        <v>24860</v>
      </c>
      <c r="D37" s="28"/>
      <c r="E37" s="29">
        <v>0</v>
      </c>
      <c r="F37" s="28"/>
      <c r="G37" s="29">
        <v>24860</v>
      </c>
      <c r="H37" s="31"/>
      <c r="I37" s="29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3" t="s">
        <v>23</v>
      </c>
      <c r="B38" s="24"/>
      <c r="C38" s="26">
        <f t="shared" si="0"/>
        <v>31291</v>
      </c>
      <c r="D38" s="28"/>
      <c r="E38" s="29">
        <v>0</v>
      </c>
      <c r="F38" s="28"/>
      <c r="G38" s="29">
        <v>31291</v>
      </c>
      <c r="H38" s="31"/>
      <c r="I38" s="29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3" t="s">
        <v>20</v>
      </c>
      <c r="B39" s="24" t="s">
        <v>5</v>
      </c>
      <c r="C39" s="26">
        <f t="shared" si="0"/>
        <v>3353</v>
      </c>
      <c r="D39" s="28"/>
      <c r="E39" s="29">
        <v>0</v>
      </c>
      <c r="F39" s="28"/>
      <c r="G39" s="29">
        <f>1459+1894</f>
        <v>3353</v>
      </c>
      <c r="H39" s="28"/>
      <c r="I39" s="29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3" t="s">
        <v>29</v>
      </c>
      <c r="B40" s="24" t="s">
        <v>5</v>
      </c>
      <c r="C40" s="26">
        <f t="shared" si="0"/>
        <v>34748</v>
      </c>
      <c r="D40" s="28"/>
      <c r="E40" s="29">
        <v>0</v>
      </c>
      <c r="F40" s="28"/>
      <c r="G40" s="29">
        <f>31909+2839</f>
        <v>34748</v>
      </c>
      <c r="H40" s="28"/>
      <c r="I40" s="29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3" t="s">
        <v>16</v>
      </c>
      <c r="B41" s="24" t="s">
        <v>5</v>
      </c>
      <c r="C41" s="26"/>
      <c r="D41" s="28"/>
      <c r="E41" s="28"/>
      <c r="F41" s="28"/>
      <c r="G41" s="28"/>
      <c r="H41" s="31"/>
      <c r="I41" s="2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3" t="s">
        <v>17</v>
      </c>
      <c r="B42" s="24" t="s">
        <v>5</v>
      </c>
      <c r="C42" s="26">
        <f>SUM(E42:I42)</f>
        <v>40088048</v>
      </c>
      <c r="D42" s="28"/>
      <c r="E42" s="28">
        <f>12472322</f>
        <v>12472322</v>
      </c>
      <c r="F42" s="28"/>
      <c r="G42" s="28">
        <v>152418</v>
      </c>
      <c r="H42" s="31"/>
      <c r="I42" s="28">
        <f>306065+27157243</f>
        <v>27463308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3" t="s">
        <v>11</v>
      </c>
      <c r="B43" s="24" t="s">
        <v>5</v>
      </c>
      <c r="C43" s="40">
        <f>SUM(E43:I43)</f>
        <v>3849669</v>
      </c>
      <c r="D43" s="32"/>
      <c r="E43" s="33">
        <v>3849669</v>
      </c>
      <c r="F43" s="32"/>
      <c r="G43" s="33">
        <v>0</v>
      </c>
      <c r="H43" s="32"/>
      <c r="I43" s="33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34"/>
      <c r="B44" s="24" t="s">
        <v>5</v>
      </c>
      <c r="C44" s="23"/>
      <c r="D44" s="23"/>
      <c r="E44" s="23"/>
      <c r="F44" s="23"/>
      <c r="G44" s="23"/>
      <c r="H44" s="23"/>
      <c r="I44" s="2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14.25" thickBot="1">
      <c r="A45" s="35" t="s">
        <v>15</v>
      </c>
      <c r="B45" s="24" t="s">
        <v>5</v>
      </c>
      <c r="C45" s="36">
        <f>SUM(C15:C44)</f>
        <v>172459080</v>
      </c>
      <c r="D45" s="35"/>
      <c r="E45" s="36">
        <f>SUM(E15:E44)</f>
        <v>16546394</v>
      </c>
      <c r="F45" s="35"/>
      <c r="G45" s="36">
        <f>SUM(G15:G44)</f>
        <v>100893306</v>
      </c>
      <c r="H45" s="35"/>
      <c r="I45" s="36">
        <f>SUM(I15:I44)</f>
        <v>55019380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4" customFormat="1" ht="12.75" thickTop="1">
      <c r="A46" s="3"/>
      <c r="B46" s="3"/>
      <c r="C46" s="5"/>
      <c r="D46" s="5"/>
      <c r="E46" s="5"/>
      <c r="F46" s="5"/>
      <c r="G46" s="5"/>
      <c r="H46" s="5"/>
      <c r="I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0:256" s="4" customFormat="1" ht="12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44:I45 A41:B43 D41:I43 A13:I40">
    <cfRule type="expression" priority="3" dxfId="0" stopIfTrue="1">
      <formula>MOD(ROW(),2)=0</formula>
    </cfRule>
  </conditionalFormatting>
  <conditionalFormatting sqref="C41:C43">
    <cfRule type="expression" priority="2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Financial System Services</cp:lastModifiedBy>
  <cp:lastPrinted>2017-01-25T19:47:03Z</cp:lastPrinted>
  <dcterms:created xsi:type="dcterms:W3CDTF">2003-01-16T19:50:14Z</dcterms:created>
  <dcterms:modified xsi:type="dcterms:W3CDTF">2017-01-25T20:59:41Z</dcterms:modified>
  <cp:category/>
  <cp:version/>
  <cp:contentType/>
  <cp:contentStatus/>
</cp:coreProperties>
</file>