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 Statement" sheetId="2" r:id="rId2"/>
  </sheets>
  <definedNames>
    <definedName name="_xlnm.Print_Area" localSheetId="0">'Balance Sheet'!$A$1:$D$37</definedName>
    <definedName name="_xlnm.Print_Area" localSheetId="1">'Operating Statement'!$A$1:$M$34</definedName>
  </definedNames>
  <calcPr fullCalcOnLoad="1"/>
</workbook>
</file>

<file path=xl/sharedStrings.xml><?xml version="1.0" encoding="utf-8"?>
<sst xmlns="http://schemas.openxmlformats.org/spreadsheetml/2006/main" count="54" uniqueCount="51">
  <si>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</si>
  <si>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</si>
  <si>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</si>
  <si>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</si>
  <si>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</si>
  <si>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</si>
  <si>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</si>
  <si>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</si>
  <si>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</si>
  <si>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</si>
  <si>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</si>
  <si>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</si>
  <si>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</si>
  <si>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</si>
  <si>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</si>
  <si>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</si>
  <si>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</si>
  <si>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</si>
  <si>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</si>
  <si>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</si>
  <si>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</si>
  <si>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</si>
  <si>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</si>
  <si>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</si>
  <si>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</si>
  <si>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</si>
  <si>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Accounts receivable</t>
  </si>
  <si>
    <t>Bookstore</t>
  </si>
  <si>
    <t>Total</t>
  </si>
  <si>
    <t xml:space="preserve">    Deposits held for others</t>
  </si>
  <si>
    <t>ANALYSIS OF REVENUES AND EXPENDITURES</t>
  </si>
  <si>
    <t xml:space="preserve">    Deferred revenues</t>
  </si>
  <si>
    <t xml:space="preserve">    Deferred charges and prepaid expenses</t>
  </si>
  <si>
    <t>FOR THE YEAR ENDED JUNE 30, 2017</t>
  </si>
  <si>
    <t>AS OF JUNE 30, 2017</t>
  </si>
  <si>
    <t xml:space="preserve">    Salaries and wages</t>
  </si>
  <si>
    <t xml:space="preserve">    Travel</t>
  </si>
  <si>
    <t>AUXILIARY SERVICES</t>
  </si>
  <si>
    <t xml:space="preserve">    Inventories</t>
  </si>
  <si>
    <t xml:space="preserve">        Transfer from unrestricted fund</t>
  </si>
  <si>
    <t>Athletics</t>
  </si>
  <si>
    <t>Food</t>
  </si>
  <si>
    <t>Service</t>
  </si>
  <si>
    <t>University</t>
  </si>
  <si>
    <t>Center</t>
  </si>
  <si>
    <t>Court</t>
  </si>
  <si>
    <t>Apartments</t>
  </si>
  <si>
    <t xml:space="preserve">    Fee allocation</t>
  </si>
  <si>
    <t xml:space="preserve">    Less cost of goods sold</t>
  </si>
  <si>
    <t xml:space="preserve">        Net operating revenues</t>
  </si>
  <si>
    <t xml:space="preserve">    Scholarships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</si>
</sst>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;\(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61D7C"/>
      <name val="Calibri"/>
      <family val="2"/>
    </font>
    <font>
      <b/>
      <sz val="12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5" fontId="40" fillId="0" borderId="0" xfId="42" applyNumberFormat="1" applyFont="1" applyAlignment="1">
      <alignment/>
    </xf>
    <xf numFmtId="0" fontId="40" fillId="0" borderId="0" xfId="0" applyFont="1" applyBorder="1" applyAlignment="1">
      <alignment/>
    </xf>
    <xf numFmtId="164" fontId="40" fillId="0" borderId="0" xfId="0" applyNumberFormat="1" applyFont="1" applyAlignment="1">
      <alignment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4" fontId="22" fillId="0" borderId="11" xfId="46" applyNumberFormat="1" applyFont="1" applyFill="1" applyBorder="1" applyAlignment="1" applyProtection="1">
      <alignment vertical="center"/>
      <protection/>
    </xf>
    <xf numFmtId="37" fontId="41" fillId="0" borderId="0" xfId="59" applyFont="1" applyFill="1" applyAlignment="1" applyProtection="1">
      <alignment vertical="center"/>
      <protection/>
    </xf>
    <xf numFmtId="165" fontId="41" fillId="0" borderId="0" xfId="44" applyNumberFormat="1" applyFont="1" applyFill="1" applyBorder="1" applyAlignment="1" applyProtection="1">
      <alignment vertical="center"/>
      <protection/>
    </xf>
    <xf numFmtId="165" fontId="41" fillId="0" borderId="0" xfId="44" applyNumberFormat="1" applyFont="1" applyFill="1" applyAlignment="1" applyProtection="1">
      <alignment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164" fontId="41" fillId="0" borderId="0" xfId="48" applyNumberFormat="1" applyFont="1" applyFill="1" applyBorder="1" applyAlignment="1" applyProtection="1">
      <alignment vertical="center"/>
      <protection/>
    </xf>
    <xf numFmtId="164" fontId="22" fillId="0" borderId="12" xfId="46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164" fontId="22" fillId="0" borderId="0" xfId="46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Border="1" applyAlignment="1" applyProtection="1">
      <alignment vertical="center"/>
      <protection/>
    </xf>
    <xf numFmtId="165" fontId="22" fillId="0" borderId="13" xfId="44" applyNumberFormat="1" applyFont="1" applyFill="1" applyBorder="1" applyAlignment="1" applyProtection="1">
      <alignment vertical="center"/>
      <protection/>
    </xf>
    <xf numFmtId="165" fontId="22" fillId="0" borderId="14" xfId="44" applyNumberFormat="1" applyFont="1" applyFill="1" applyBorder="1" applyAlignment="1" applyProtection="1">
      <alignment vertical="center"/>
      <protection/>
    </xf>
    <xf numFmtId="165" fontId="22" fillId="0" borderId="13" xfId="42" applyNumberFormat="1" applyFont="1" applyFill="1" applyBorder="1" applyAlignment="1" applyProtection="1">
      <alignment vertical="center"/>
      <protection/>
    </xf>
    <xf numFmtId="164" fontId="22" fillId="0" borderId="15" xfId="48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/>
    </xf>
    <xf numFmtId="165" fontId="22" fillId="0" borderId="16" xfId="44" applyNumberFormat="1" applyFont="1" applyFill="1" applyBorder="1" applyAlignment="1" applyProtection="1">
      <alignment vertical="center"/>
      <protection/>
    </xf>
    <xf numFmtId="43" fontId="40" fillId="0" borderId="0" xfId="42" applyFont="1" applyAlignment="1">
      <alignment/>
    </xf>
    <xf numFmtId="165" fontId="0" fillId="0" borderId="0" xfId="42" applyNumberFormat="1" applyFont="1" applyAlignment="1">
      <alignment horizontal="center"/>
    </xf>
    <xf numFmtId="172" fontId="0" fillId="0" borderId="0" xfId="0" applyNumberFormat="1" applyAlignment="1">
      <alignment/>
    </xf>
    <xf numFmtId="37" fontId="42" fillId="0" borderId="0" xfId="60" applyFont="1" applyFill="1" applyBorder="1" applyAlignment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0" fontId="40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38100</xdr:rowOff>
    </xdr:from>
    <xdr:to>
      <xdr:col>0</xdr:col>
      <xdr:colOff>1552575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0525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161925</xdr:rowOff>
    </xdr:from>
    <xdr:to>
      <xdr:col>0</xdr:col>
      <xdr:colOff>1552575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38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8"/>
  <sheetViews>
    <sheetView tabSelected="1" zoomScalePageLayoutView="0" workbookViewId="0" topLeftCell="A6">
      <selection activeCell="D34" sqref="D34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5" width="9.140625" style="1" customWidth="1"/>
    <col min="6" max="6" width="11.00390625" style="1" bestFit="1" customWidth="1"/>
    <col min="7" max="16384" width="9.140625" style="1" customWidth="1"/>
  </cols>
  <sheetData>
    <row r="3" spans="1:4" ht="15.75">
      <c r="A3" s="43"/>
      <c r="B3" s="41" t="s">
        <v>37</v>
      </c>
      <c r="C3" s="41"/>
      <c r="D3" s="41"/>
    </row>
    <row r="4" spans="1:4" ht="9" customHeight="1">
      <c r="A4" s="43"/>
      <c r="B4" s="8"/>
      <c r="C4" s="9"/>
      <c r="D4" s="10"/>
    </row>
    <row r="5" spans="1:4" ht="15">
      <c r="A5" s="43"/>
      <c r="B5" s="42" t="s">
        <v>12</v>
      </c>
      <c r="C5" s="42"/>
      <c r="D5" s="42"/>
    </row>
    <row r="6" spans="1:4" ht="15">
      <c r="A6" s="43"/>
      <c r="B6" s="42" t="s">
        <v>34</v>
      </c>
      <c r="C6" s="42"/>
      <c r="D6" s="42"/>
    </row>
    <row r="10" spans="1:4" ht="15">
      <c r="A10" s="11" t="s">
        <v>13</v>
      </c>
      <c r="B10" s="11"/>
      <c r="C10" s="12"/>
      <c r="D10" s="11"/>
    </row>
    <row r="11" spans="1:4" ht="15">
      <c r="A11" s="11" t="s">
        <v>14</v>
      </c>
      <c r="B11" s="11"/>
      <c r="C11" s="13"/>
      <c r="D11" s="14">
        <v>-2018165</v>
      </c>
    </row>
    <row r="12" spans="1:4" ht="15">
      <c r="A12" s="11" t="s">
        <v>26</v>
      </c>
      <c r="B12" s="11"/>
      <c r="C12" s="13"/>
      <c r="D12" s="15">
        <v>1215493</v>
      </c>
    </row>
    <row r="13" spans="1:4" ht="15">
      <c r="A13" s="11" t="s">
        <v>38</v>
      </c>
      <c r="B13" s="11"/>
      <c r="C13" s="13"/>
      <c r="D13" s="15">
        <v>1143802</v>
      </c>
    </row>
    <row r="14" spans="1:4" ht="15">
      <c r="A14" s="11" t="s">
        <v>32</v>
      </c>
      <c r="B14" s="11"/>
      <c r="C14" s="13"/>
      <c r="D14" s="15">
        <v>157</v>
      </c>
    </row>
    <row r="15" spans="1:4" ht="15">
      <c r="A15" s="11" t="s">
        <v>15</v>
      </c>
      <c r="B15" s="11"/>
      <c r="C15" s="16"/>
      <c r="D15" s="17">
        <f>SUM(D11:D14)</f>
        <v>341287</v>
      </c>
    </row>
    <row r="16" spans="1:4" ht="15">
      <c r="A16" s="11"/>
      <c r="B16" s="11"/>
      <c r="C16" s="16"/>
      <c r="D16" s="16"/>
    </row>
    <row r="17" spans="1:4" ht="15">
      <c r="A17" s="11" t="s">
        <v>16</v>
      </c>
      <c r="B17" s="11"/>
      <c r="C17" s="16"/>
      <c r="D17" s="16"/>
    </row>
    <row r="18" spans="1:4" ht="15">
      <c r="A18" s="11" t="s">
        <v>17</v>
      </c>
      <c r="B18" s="11"/>
      <c r="C18" s="16"/>
      <c r="D18" s="16">
        <v>-460100</v>
      </c>
    </row>
    <row r="19" spans="1:4" ht="15">
      <c r="A19" s="11" t="s">
        <v>29</v>
      </c>
      <c r="B19" s="11"/>
      <c r="C19" s="16"/>
      <c r="D19" s="16">
        <v>16354</v>
      </c>
    </row>
    <row r="20" spans="1:4" ht="15">
      <c r="A20" s="11" t="s">
        <v>31</v>
      </c>
      <c r="B20" s="11"/>
      <c r="C20" s="16"/>
      <c r="D20" s="16">
        <v>173676</v>
      </c>
    </row>
    <row r="21" spans="1:4" ht="15">
      <c r="A21" s="11" t="s">
        <v>18</v>
      </c>
      <c r="B21" s="11"/>
      <c r="C21" s="16"/>
      <c r="D21" s="17">
        <f>SUM(D18:D20)</f>
        <v>-270070</v>
      </c>
    </row>
    <row r="22" spans="1:4" ht="15">
      <c r="A22" s="11"/>
      <c r="B22" s="11"/>
      <c r="C22" s="16"/>
      <c r="D22" s="18"/>
    </row>
    <row r="23" spans="1:4" ht="15.75" thickBot="1">
      <c r="A23" s="11" t="s">
        <v>19</v>
      </c>
      <c r="B23" s="11"/>
      <c r="C23" s="16"/>
      <c r="D23" s="19">
        <f>D15-D21</f>
        <v>611357</v>
      </c>
    </row>
    <row r="24" spans="1:4" s="2" customFormat="1" ht="15.75" thickTop="1">
      <c r="A24" s="20"/>
      <c r="B24" s="20"/>
      <c r="C24" s="21"/>
      <c r="D24" s="22"/>
    </row>
    <row r="25" spans="1:4" s="2" customFormat="1" ht="15">
      <c r="A25" s="20"/>
      <c r="B25" s="20"/>
      <c r="C25" s="21"/>
      <c r="D25" s="22"/>
    </row>
    <row r="26" spans="1:4" s="2" customFormat="1" ht="15">
      <c r="A26" s="20"/>
      <c r="B26" s="20"/>
      <c r="C26" s="21"/>
      <c r="D26" s="22"/>
    </row>
    <row r="27" spans="1:4" s="2" customFormat="1" ht="15">
      <c r="A27" s="20"/>
      <c r="B27" s="42" t="s">
        <v>20</v>
      </c>
      <c r="C27" s="42"/>
      <c r="D27" s="42"/>
    </row>
    <row r="28" spans="1:4" ht="15">
      <c r="A28" s="20"/>
      <c r="B28" s="42" t="s">
        <v>33</v>
      </c>
      <c r="C28" s="42"/>
      <c r="D28" s="42"/>
    </row>
    <row r="29" spans="1:4" ht="15">
      <c r="A29" s="20"/>
      <c r="B29" s="23"/>
      <c r="C29" s="23"/>
      <c r="D29" s="23"/>
    </row>
    <row r="30" spans="1:4" ht="15">
      <c r="A30" s="20"/>
      <c r="B30" s="20"/>
      <c r="C30" s="21"/>
      <c r="D30" s="22"/>
    </row>
    <row r="31" spans="1:4" ht="15">
      <c r="A31" s="11" t="s">
        <v>21</v>
      </c>
      <c r="B31" s="11"/>
      <c r="C31" s="16"/>
      <c r="D31" s="18"/>
    </row>
    <row r="32" spans="1:4" ht="15">
      <c r="A32" s="11" t="s">
        <v>22</v>
      </c>
      <c r="B32" s="11"/>
      <c r="C32" s="16"/>
      <c r="D32" s="18"/>
    </row>
    <row r="33" spans="1:4" ht="15">
      <c r="A33" s="11" t="s">
        <v>23</v>
      </c>
      <c r="B33" s="11"/>
      <c r="C33" s="16"/>
      <c r="D33" s="24">
        <v>683487</v>
      </c>
    </row>
    <row r="34" spans="1:4" ht="15">
      <c r="A34" s="11" t="s">
        <v>24</v>
      </c>
      <c r="B34" s="11"/>
      <c r="C34" s="16"/>
      <c r="D34" s="16">
        <v>-434104</v>
      </c>
    </row>
    <row r="35" spans="1:4" ht="15">
      <c r="A35" s="11" t="s">
        <v>39</v>
      </c>
      <c r="B35" s="11"/>
      <c r="C35" s="16"/>
      <c r="D35" s="16">
        <v>347463</v>
      </c>
    </row>
    <row r="36" spans="1:6" ht="15.75" thickBot="1">
      <c r="A36" s="11" t="s">
        <v>25</v>
      </c>
      <c r="B36" s="11"/>
      <c r="C36" s="16"/>
      <c r="D36" s="26">
        <f>SUM(D33:D35)</f>
        <v>596846</v>
      </c>
      <c r="F36" s="38">
        <v>596846.14</v>
      </c>
    </row>
    <row r="37" spans="1:4" ht="15.75" thickTop="1">
      <c r="A37" s="11"/>
      <c r="B37" s="11"/>
      <c r="C37" s="16"/>
      <c r="D37" s="16"/>
    </row>
    <row r="38" spans="1:4" ht="15">
      <c r="A38" s="2"/>
      <c r="B38" s="20"/>
      <c r="C38" s="25"/>
      <c r="D38" s="2"/>
    </row>
  </sheetData>
  <sheetProtection/>
  <mergeCells count="6">
    <mergeCell ref="B3:D3"/>
    <mergeCell ref="B5:D5"/>
    <mergeCell ref="B6:D6"/>
    <mergeCell ref="B27:D27"/>
    <mergeCell ref="B28:D28"/>
    <mergeCell ref="A3:A6"/>
  </mergeCells>
  <conditionalFormatting sqref="A10:D23 A31:D37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6"/>
  <sheetViews>
    <sheetView zoomScalePageLayoutView="0" workbookViewId="0" topLeftCell="A10">
      <selection activeCell="E20" sqref="E20"/>
    </sheetView>
  </sheetViews>
  <sheetFormatPr defaultColWidth="9.140625" defaultRowHeight="15"/>
  <cols>
    <col min="1" max="1" width="26.28125" style="1" customWidth="1"/>
    <col min="2" max="2" width="1.710937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9.140625" style="1" customWidth="1"/>
    <col min="15" max="15" width="12.421875" style="1" bestFit="1" customWidth="1"/>
    <col min="16" max="16" width="9.140625" style="5" customWidth="1"/>
    <col min="17" max="16384" width="9.140625" style="1" customWidth="1"/>
  </cols>
  <sheetData>
    <row r="2" ht="12.75"/>
    <row r="3" spans="1:13" ht="15.75">
      <c r="A3" s="43"/>
      <c r="C3" s="41" t="s">
        <v>37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9" customHeight="1">
      <c r="A4" s="43"/>
      <c r="C4" s="8"/>
      <c r="D4" s="9"/>
      <c r="E4" s="10"/>
      <c r="F4" s="9"/>
      <c r="G4" s="10"/>
      <c r="H4" s="9"/>
      <c r="I4" s="10"/>
      <c r="J4" s="9"/>
      <c r="K4" s="10"/>
      <c r="L4" s="9"/>
      <c r="M4" s="10"/>
    </row>
    <row r="5" spans="1:13" ht="15">
      <c r="A5" s="43"/>
      <c r="C5" s="42" t="s">
        <v>30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>
      <c r="A6" s="43"/>
      <c r="C6" s="42" t="s">
        <v>33</v>
      </c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5">
      <c r="B8" s="3"/>
      <c r="C8" s="3"/>
      <c r="D8" s="3"/>
      <c r="E8" s="3"/>
      <c r="F8" s="3"/>
      <c r="G8" s="3"/>
      <c r="H8" s="3"/>
      <c r="I8" s="3"/>
      <c r="J8" s="3"/>
      <c r="K8" s="27" t="s">
        <v>43</v>
      </c>
      <c r="L8" s="3"/>
      <c r="M8" s="3"/>
    </row>
    <row r="9" spans="2:13" ht="15">
      <c r="B9" s="3"/>
      <c r="C9" s="3"/>
      <c r="D9" s="3"/>
      <c r="E9" s="3"/>
      <c r="F9" s="3"/>
      <c r="G9" s="36" t="s">
        <v>41</v>
      </c>
      <c r="H9" s="3"/>
      <c r="I9" s="36" t="s">
        <v>43</v>
      </c>
      <c r="J9" s="3"/>
      <c r="K9" s="27" t="s">
        <v>45</v>
      </c>
      <c r="L9" s="3"/>
      <c r="M9" s="3"/>
    </row>
    <row r="10" spans="2:16" s="28" customFormat="1" ht="15">
      <c r="B10" s="27"/>
      <c r="C10" s="29" t="s">
        <v>40</v>
      </c>
      <c r="D10" s="27"/>
      <c r="E10" s="29" t="s">
        <v>27</v>
      </c>
      <c r="F10" s="27"/>
      <c r="G10" s="29" t="s">
        <v>42</v>
      </c>
      <c r="H10" s="27"/>
      <c r="I10" s="29" t="s">
        <v>44</v>
      </c>
      <c r="J10" s="27"/>
      <c r="K10" s="29" t="s">
        <v>46</v>
      </c>
      <c r="L10" s="27"/>
      <c r="M10" s="29" t="s">
        <v>28</v>
      </c>
      <c r="P10" s="39"/>
    </row>
    <row r="11" spans="1:13" ht="15">
      <c r="A11" s="11" t="s">
        <v>0</v>
      </c>
      <c r="B11" s="11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spans="1:13" ht="15">
      <c r="A12" s="11" t="s">
        <v>3</v>
      </c>
      <c r="B12" s="11"/>
      <c r="C12" s="30">
        <v>54143</v>
      </c>
      <c r="D12" s="24"/>
      <c r="E12" s="30">
        <v>1364671</v>
      </c>
      <c r="F12" s="24"/>
      <c r="G12" s="30">
        <v>226577</v>
      </c>
      <c r="H12" s="24"/>
      <c r="I12" s="30">
        <v>75011</v>
      </c>
      <c r="J12" s="24"/>
      <c r="K12" s="30">
        <v>1000</v>
      </c>
      <c r="L12" s="24"/>
      <c r="M12" s="30">
        <f>SUM(C12:K12)</f>
        <v>1721402</v>
      </c>
    </row>
    <row r="13" spans="1:13" ht="15">
      <c r="A13" s="11" t="s">
        <v>47</v>
      </c>
      <c r="B13" s="11"/>
      <c r="C13" s="15">
        <v>759358</v>
      </c>
      <c r="D13" s="31"/>
      <c r="E13" s="15">
        <v>0</v>
      </c>
      <c r="F13" s="31"/>
      <c r="G13" s="15">
        <v>0</v>
      </c>
      <c r="H13" s="31"/>
      <c r="I13" s="15">
        <f>165056-1</f>
        <v>165055</v>
      </c>
      <c r="J13" s="31"/>
      <c r="K13" s="15">
        <v>0</v>
      </c>
      <c r="L13" s="31"/>
      <c r="M13" s="15">
        <f>SUM(C13:K13)</f>
        <v>924413</v>
      </c>
    </row>
    <row r="14" spans="1:16" ht="15">
      <c r="A14" s="11" t="s">
        <v>4</v>
      </c>
      <c r="B14" s="11"/>
      <c r="C14" s="37">
        <f>SUM(C12:C13)</f>
        <v>813501</v>
      </c>
      <c r="D14" s="16"/>
      <c r="E14" s="37">
        <f>SUM(E12:E13)</f>
        <v>1364671</v>
      </c>
      <c r="F14" s="16"/>
      <c r="G14" s="37">
        <f>SUM(G12:G13)</f>
        <v>226577</v>
      </c>
      <c r="H14" s="16"/>
      <c r="I14" s="37">
        <f>SUM(I12:I13)</f>
        <v>240066</v>
      </c>
      <c r="J14" s="16"/>
      <c r="K14" s="37">
        <f>SUM(K12:K13)</f>
        <v>1000</v>
      </c>
      <c r="L14" s="16"/>
      <c r="M14" s="37">
        <f>SUM(M12:M13)</f>
        <v>2645815</v>
      </c>
      <c r="O14" s="38">
        <v>2645814.86</v>
      </c>
      <c r="P14" s="5">
        <f>O14-M14</f>
        <v>-0.14000000013038516</v>
      </c>
    </row>
    <row r="15" spans="1:13" ht="15">
      <c r="A15" s="11"/>
      <c r="B15" s="1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5">
      <c r="A16" s="11" t="s">
        <v>48</v>
      </c>
      <c r="B16" s="11"/>
      <c r="C16" s="16">
        <v>4855</v>
      </c>
      <c r="D16" s="16"/>
      <c r="E16" s="16">
        <v>917890</v>
      </c>
      <c r="F16" s="16"/>
      <c r="G16" s="16">
        <v>111685</v>
      </c>
      <c r="H16" s="16"/>
      <c r="I16" s="16">
        <v>0</v>
      </c>
      <c r="J16" s="16"/>
      <c r="K16" s="16">
        <v>0</v>
      </c>
      <c r="L16" s="16"/>
      <c r="M16" s="16">
        <f>SUM(C16:K16)</f>
        <v>1034430</v>
      </c>
    </row>
    <row r="17" spans="1:13" ht="15">
      <c r="A17" s="11" t="s">
        <v>49</v>
      </c>
      <c r="B17" s="11"/>
      <c r="C17" s="17">
        <f>C14-C16</f>
        <v>808646</v>
      </c>
      <c r="D17" s="16"/>
      <c r="E17" s="17">
        <f>E14-E16</f>
        <v>446781</v>
      </c>
      <c r="F17" s="16"/>
      <c r="G17" s="17">
        <f>G14-G16</f>
        <v>114892</v>
      </c>
      <c r="H17" s="16"/>
      <c r="I17" s="17">
        <f>I14-I16</f>
        <v>240066</v>
      </c>
      <c r="J17" s="16"/>
      <c r="K17" s="17">
        <f>K14-K16</f>
        <v>1000</v>
      </c>
      <c r="L17" s="16"/>
      <c r="M17" s="17">
        <f>M14-M16</f>
        <v>1611385</v>
      </c>
    </row>
    <row r="18" spans="1:13" ht="15">
      <c r="A18" s="11"/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1" t="s">
        <v>1</v>
      </c>
      <c r="B19" s="11"/>
      <c r="C19" s="18"/>
      <c r="D19" s="16"/>
      <c r="E19" s="18"/>
      <c r="F19" s="16"/>
      <c r="G19" s="18"/>
      <c r="H19" s="16"/>
      <c r="I19" s="18"/>
      <c r="J19" s="16"/>
      <c r="K19" s="18"/>
      <c r="L19" s="16"/>
      <c r="M19" s="18"/>
    </row>
    <row r="20" spans="1:16" ht="15">
      <c r="A20" s="11" t="s">
        <v>35</v>
      </c>
      <c r="B20" s="11"/>
      <c r="C20" s="18">
        <v>358108</v>
      </c>
      <c r="D20" s="16"/>
      <c r="E20" s="18">
        <f>165774</f>
        <v>165774</v>
      </c>
      <c r="F20" s="16"/>
      <c r="G20" s="18">
        <v>111239</v>
      </c>
      <c r="H20" s="16"/>
      <c r="I20" s="18">
        <f>126377-1</f>
        <v>126376</v>
      </c>
      <c r="J20" s="16"/>
      <c r="K20" s="18">
        <v>0</v>
      </c>
      <c r="L20" s="16"/>
      <c r="M20" s="18">
        <f aca="true" t="shared" si="0" ref="M20:M25">SUM(C20:K20)</f>
        <v>761497</v>
      </c>
      <c r="O20" s="1">
        <v>761497.21</v>
      </c>
      <c r="P20" s="5">
        <f aca="true" t="shared" si="1" ref="P20:P25">O20-M20</f>
        <v>0.2099999999627471</v>
      </c>
    </row>
    <row r="21" spans="1:16" ht="15">
      <c r="A21" s="11" t="s">
        <v>5</v>
      </c>
      <c r="B21" s="11"/>
      <c r="C21" s="18">
        <v>172339</v>
      </c>
      <c r="D21" s="16"/>
      <c r="E21" s="18">
        <v>67654</v>
      </c>
      <c r="F21" s="16"/>
      <c r="G21" s="18">
        <v>59965</v>
      </c>
      <c r="H21" s="16"/>
      <c r="I21" s="18">
        <v>41113</v>
      </c>
      <c r="J21" s="16"/>
      <c r="K21" s="18">
        <v>0</v>
      </c>
      <c r="L21" s="16"/>
      <c r="M21" s="18">
        <f t="shared" si="0"/>
        <v>341071</v>
      </c>
      <c r="O21" s="1">
        <v>341070.48</v>
      </c>
      <c r="P21" s="5">
        <f t="shared" si="1"/>
        <v>-0.5200000000186265</v>
      </c>
    </row>
    <row r="22" spans="1:16" ht="15">
      <c r="A22" s="11" t="s">
        <v>36</v>
      </c>
      <c r="B22" s="11"/>
      <c r="C22" s="18">
        <v>141865</v>
      </c>
      <c r="D22" s="16"/>
      <c r="E22" s="18">
        <v>0</v>
      </c>
      <c r="F22" s="16"/>
      <c r="G22" s="18">
        <v>0</v>
      </c>
      <c r="H22" s="16"/>
      <c r="I22" s="18">
        <v>509</v>
      </c>
      <c r="J22" s="16"/>
      <c r="K22" s="18">
        <v>0</v>
      </c>
      <c r="L22" s="16"/>
      <c r="M22" s="18">
        <f t="shared" si="0"/>
        <v>142374</v>
      </c>
      <c r="O22" s="1">
        <v>142374.09</v>
      </c>
      <c r="P22" s="5">
        <f t="shared" si="1"/>
        <v>0.08999999999650754</v>
      </c>
    </row>
    <row r="23" spans="1:16" ht="15">
      <c r="A23" s="11" t="s">
        <v>6</v>
      </c>
      <c r="B23" s="11"/>
      <c r="C23" s="18">
        <v>246206</v>
      </c>
      <c r="D23" s="16"/>
      <c r="E23" s="18">
        <v>512474</v>
      </c>
      <c r="F23" s="16"/>
      <c r="G23" s="18">
        <v>15233</v>
      </c>
      <c r="H23" s="16"/>
      <c r="I23" s="18">
        <v>14758</v>
      </c>
      <c r="J23" s="16"/>
      <c r="K23" s="18">
        <v>15</v>
      </c>
      <c r="L23" s="16"/>
      <c r="M23" s="18">
        <f t="shared" si="0"/>
        <v>788686</v>
      </c>
      <c r="O23" s="1">
        <v>788685.36</v>
      </c>
      <c r="P23" s="5">
        <f t="shared" si="1"/>
        <v>-0.6400000000139698</v>
      </c>
    </row>
    <row r="24" spans="1:16" ht="15">
      <c r="A24" s="11" t="s">
        <v>7</v>
      </c>
      <c r="B24" s="11"/>
      <c r="C24" s="16">
        <v>41</v>
      </c>
      <c r="D24" s="16"/>
      <c r="E24" s="16">
        <v>1350</v>
      </c>
      <c r="F24" s="16"/>
      <c r="G24" s="16">
        <v>1570</v>
      </c>
      <c r="H24" s="16"/>
      <c r="I24" s="16">
        <v>3150</v>
      </c>
      <c r="J24" s="16"/>
      <c r="K24" s="16">
        <v>0</v>
      </c>
      <c r="L24" s="16"/>
      <c r="M24" s="16">
        <f t="shared" si="0"/>
        <v>6111</v>
      </c>
      <c r="O24" s="1">
        <v>6110.45</v>
      </c>
      <c r="P24" s="5">
        <f t="shared" si="1"/>
        <v>-0.5500000000001819</v>
      </c>
    </row>
    <row r="25" spans="1:16" s="6" customFormat="1" ht="15">
      <c r="A25" s="12" t="s">
        <v>50</v>
      </c>
      <c r="B25" s="12"/>
      <c r="C25" s="32">
        <v>5750</v>
      </c>
      <c r="D25" s="16"/>
      <c r="E25" s="32">
        <v>0</v>
      </c>
      <c r="F25" s="16"/>
      <c r="G25" s="32">
        <v>0</v>
      </c>
      <c r="H25" s="16"/>
      <c r="I25" s="32">
        <v>0</v>
      </c>
      <c r="J25" s="16"/>
      <c r="K25" s="32">
        <v>0</v>
      </c>
      <c r="L25" s="16"/>
      <c r="M25" s="16">
        <f t="shared" si="0"/>
        <v>5750</v>
      </c>
      <c r="O25" s="40">
        <v>5750</v>
      </c>
      <c r="P25" s="5">
        <f t="shared" si="1"/>
        <v>0</v>
      </c>
    </row>
    <row r="26" spans="1:13" ht="15">
      <c r="A26" s="11" t="s">
        <v>8</v>
      </c>
      <c r="B26" s="11"/>
      <c r="C26" s="33">
        <f>SUM(C20:C25)</f>
        <v>924309</v>
      </c>
      <c r="D26" s="16"/>
      <c r="E26" s="33">
        <f>SUM(E20:E25)</f>
        <v>747252</v>
      </c>
      <c r="F26" s="16"/>
      <c r="G26" s="33">
        <f>SUM(G20:G25)</f>
        <v>188007</v>
      </c>
      <c r="H26" s="16"/>
      <c r="I26" s="33">
        <f>SUM(I20:I25)</f>
        <v>185906</v>
      </c>
      <c r="J26" s="16"/>
      <c r="K26" s="33">
        <f>SUM(K20:K25)</f>
        <v>15</v>
      </c>
      <c r="L26" s="16"/>
      <c r="M26" s="17">
        <f>SUM(M20:M25)</f>
        <v>2045489</v>
      </c>
    </row>
    <row r="27" spans="1:13" ht="15">
      <c r="A27" s="11"/>
      <c r="B27" s="11"/>
      <c r="C27" s="18"/>
      <c r="D27" s="16"/>
      <c r="E27" s="18"/>
      <c r="F27" s="16"/>
      <c r="G27" s="18"/>
      <c r="H27" s="16"/>
      <c r="I27" s="18"/>
      <c r="J27" s="16"/>
      <c r="K27" s="18"/>
      <c r="L27" s="16"/>
      <c r="M27" s="18"/>
    </row>
    <row r="28" spans="1:13" ht="15">
      <c r="A28" s="11" t="s">
        <v>9</v>
      </c>
      <c r="B28" s="11"/>
      <c r="C28" s="33">
        <f>C17-C26</f>
        <v>-115663</v>
      </c>
      <c r="D28" s="16"/>
      <c r="E28" s="33">
        <f>E17-E26</f>
        <v>-300471</v>
      </c>
      <c r="F28" s="16"/>
      <c r="G28" s="33">
        <f>G17-G26</f>
        <v>-73115</v>
      </c>
      <c r="H28" s="16"/>
      <c r="I28" s="33">
        <f>I17-I26</f>
        <v>54160</v>
      </c>
      <c r="J28" s="16"/>
      <c r="K28" s="33">
        <f>K17-K26</f>
        <v>985</v>
      </c>
      <c r="L28" s="16"/>
      <c r="M28" s="33">
        <f>M17-M26</f>
        <v>-434104</v>
      </c>
    </row>
    <row r="29" spans="1:13" ht="15">
      <c r="A29" s="11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5">
      <c r="A30" s="11" t="s">
        <v>2</v>
      </c>
      <c r="B30" s="1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s="5" customFormat="1" ht="15">
      <c r="A31" s="15" t="s">
        <v>10</v>
      </c>
      <c r="B31" s="15"/>
      <c r="C31" s="34">
        <v>0</v>
      </c>
      <c r="D31" s="31"/>
      <c r="E31" s="34">
        <v>0</v>
      </c>
      <c r="F31" s="31"/>
      <c r="G31" s="34">
        <v>0</v>
      </c>
      <c r="H31" s="31"/>
      <c r="I31" s="34">
        <v>0</v>
      </c>
      <c r="J31" s="31"/>
      <c r="K31" s="34">
        <v>0</v>
      </c>
      <c r="L31" s="31"/>
      <c r="M31" s="34">
        <f>SUM(C31:K31)</f>
        <v>0</v>
      </c>
    </row>
    <row r="32" spans="1:13" ht="15">
      <c r="A32" s="11"/>
      <c r="B32" s="11"/>
      <c r="C32" s="16"/>
      <c r="D32" s="12"/>
      <c r="E32" s="16"/>
      <c r="F32" s="12"/>
      <c r="G32" s="16"/>
      <c r="H32" s="12"/>
      <c r="I32" s="16"/>
      <c r="J32" s="12"/>
      <c r="K32" s="16"/>
      <c r="L32" s="12"/>
      <c r="M32" s="16"/>
    </row>
    <row r="33" spans="1:16" ht="15.75" thickBot="1">
      <c r="A33" s="11" t="s">
        <v>11</v>
      </c>
      <c r="B33" s="11"/>
      <c r="C33" s="35">
        <f>C31+C28</f>
        <v>-115663</v>
      </c>
      <c r="D33" s="16"/>
      <c r="E33" s="35">
        <f>E28+E31</f>
        <v>-300471</v>
      </c>
      <c r="F33" s="16"/>
      <c r="G33" s="35">
        <f>G28+G31</f>
        <v>-73115</v>
      </c>
      <c r="H33" s="16"/>
      <c r="I33" s="35">
        <f>I28+I31</f>
        <v>54160</v>
      </c>
      <c r="J33" s="16"/>
      <c r="K33" s="35">
        <f>K28+K31</f>
        <v>985</v>
      </c>
      <c r="L33" s="16"/>
      <c r="M33" s="35">
        <f>M28+M31</f>
        <v>-434104</v>
      </c>
      <c r="O33" s="16">
        <v>-434104</v>
      </c>
      <c r="P33" s="5">
        <f>O33-M33</f>
        <v>0</v>
      </c>
    </row>
    <row r="34" spans="1:13" ht="15.75" thickTop="1">
      <c r="A34" s="4"/>
      <c r="B34" s="11"/>
      <c r="C34" s="4"/>
      <c r="D34" s="13"/>
      <c r="E34" s="4"/>
      <c r="F34" s="13"/>
      <c r="G34" s="4"/>
      <c r="H34" s="13"/>
      <c r="I34" s="4"/>
      <c r="J34" s="13"/>
      <c r="K34" s="4"/>
      <c r="L34" s="13"/>
      <c r="M34" s="4"/>
    </row>
    <row r="35" spans="1:13" ht="15">
      <c r="A35" s="4"/>
      <c r="B35" s="11"/>
      <c r="C35" s="4">
        <v>-115661.93</v>
      </c>
      <c r="D35" s="13"/>
      <c r="E35" s="4">
        <v>-300469.98</v>
      </c>
      <c r="F35" s="13"/>
      <c r="G35" s="4">
        <v>-73115.38</v>
      </c>
      <c r="H35" s="13"/>
      <c r="I35" s="4">
        <v>54160</v>
      </c>
      <c r="J35" s="13"/>
      <c r="K35" s="4">
        <v>985</v>
      </c>
      <c r="L35" s="13"/>
      <c r="M35" s="4"/>
    </row>
    <row r="36" spans="3:13" ht="12.75">
      <c r="C36" s="7">
        <f>C35-C33</f>
        <v>1.070000000006985</v>
      </c>
      <c r="D36" s="7">
        <f aca="true" t="shared" si="2" ref="D36:M36">D35-D33</f>
        <v>0</v>
      </c>
      <c r="E36" s="7">
        <f t="shared" si="2"/>
        <v>1.0200000000186265</v>
      </c>
      <c r="F36" s="7">
        <f t="shared" si="2"/>
        <v>0</v>
      </c>
      <c r="G36" s="7">
        <f t="shared" si="2"/>
        <v>-0.3800000000046566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434104</v>
      </c>
    </row>
  </sheetData>
  <sheetProtection/>
  <mergeCells count="4">
    <mergeCell ref="A3:A6"/>
    <mergeCell ref="C3:M3"/>
    <mergeCell ref="C5:M5"/>
    <mergeCell ref="C6:M6"/>
  </mergeCells>
  <conditionalFormatting sqref="A11:M33">
    <cfRule type="expression" priority="2" dxfId="0" stopIfTrue="1">
      <formula>MOD(ROW(),2)=0</formula>
    </cfRule>
  </conditionalFormatting>
  <conditionalFormatting sqref="O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2019-01-18T16:04:14Z</cp:lastPrinted>
  <dcterms:created xsi:type="dcterms:W3CDTF">2009-06-22T13:37:23Z</dcterms:created>
  <dcterms:modified xsi:type="dcterms:W3CDTF">2019-01-18T19:28:13Z</dcterms:modified>
  <cp:category/>
  <cp:version/>
  <cp:contentType/>
  <cp:contentStatus/>
</cp:coreProperties>
</file>