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 Statement" sheetId="2" r:id="rId2"/>
  </sheets>
  <definedNames>
    <definedName name="_xlnm.Print_Area" localSheetId="0">'Balance Sheet'!$A$1:$D$37</definedName>
    <definedName name="_xlnm.Print_Area" localSheetId="1">'Operating Statement'!$A$1:$M$33</definedName>
  </definedNames>
  <calcPr fullCalcOnLoad="1"/>
</workbook>
</file>

<file path=xl/sharedStrings.xml><?xml version="1.0" encoding="utf-8"?>
<sst xmlns="http://schemas.openxmlformats.org/spreadsheetml/2006/main" count="53" uniqueCount="50">
  <si>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</si>
  <si>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</si>
  <si>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</si>
  <si>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</si>
  <si>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</si>
  <si>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</si>
  <si>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</si>
  <si>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</si>
  <si>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</si>
  <si>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</si>
  <si>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</si>
  <si>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</si>
  <si>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</si>
  <si>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</si>
  <si>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</si>
  <si>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</si>
  <si>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</si>
  <si>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</si>
  <si>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</si>
  <si>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</si>
  <si>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</si>
  <si>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</si>
  <si>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</si>
  <si>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</si>
  <si>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</si>
  <si>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</si>
  <si>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Accounts receivable</t>
  </si>
  <si>
    <t>Bookstore</t>
  </si>
  <si>
    <t>Total</t>
  </si>
  <si>
    <t xml:space="preserve">    Deposits held for others</t>
  </si>
  <si>
    <t>ANALYSIS OF REVENUES AND EXPENDITURES</t>
  </si>
  <si>
    <t xml:space="preserve">    Deferred revenues</t>
  </si>
  <si>
    <t xml:space="preserve">    Deferred charges and prepaid expenses</t>
  </si>
  <si>
    <t xml:space="preserve">    Salaries and wages</t>
  </si>
  <si>
    <t xml:space="preserve">    Travel</t>
  </si>
  <si>
    <t>AUXILIARY SERVICES</t>
  </si>
  <si>
    <t xml:space="preserve">    Inventories</t>
  </si>
  <si>
    <t xml:space="preserve">        Transfer from unrestricted fund</t>
  </si>
  <si>
    <t>Athletics</t>
  </si>
  <si>
    <t>Food</t>
  </si>
  <si>
    <t>Service</t>
  </si>
  <si>
    <t>University</t>
  </si>
  <si>
    <t>Center</t>
  </si>
  <si>
    <t>Court</t>
  </si>
  <si>
    <t>Apartments</t>
  </si>
  <si>
    <t xml:space="preserve">    Fee allocation</t>
  </si>
  <si>
    <t xml:space="preserve">    Less cost of goods sold</t>
  </si>
  <si>
    <t xml:space="preserve">        Net operating revenues</t>
  </si>
  <si>
    <t>FOR THE YEAR ENDED JUNE 30, 2018</t>
  </si>
  <si>
    <t>AS OF JUNE 30,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</si>
</sst>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;\(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40" fillId="0" borderId="0" xfId="42" applyNumberFormat="1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37" fontId="41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1" xfId="46" applyNumberFormat="1" applyFont="1" applyFill="1" applyBorder="1" applyAlignment="1" applyProtection="1">
      <alignment vertical="center"/>
      <protection/>
    </xf>
    <xf numFmtId="37" fontId="42" fillId="0" borderId="0" xfId="59" applyFont="1" applyFill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164" fontId="42" fillId="0" borderId="0" xfId="48" applyNumberFormat="1" applyFont="1" applyFill="1" applyBorder="1" applyAlignment="1" applyProtection="1">
      <alignment vertical="center"/>
      <protection/>
    </xf>
    <xf numFmtId="164" fontId="22" fillId="0" borderId="12" xfId="46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2" fillId="0" borderId="14" xfId="44" applyNumberFormat="1" applyFont="1" applyFill="1" applyBorder="1" applyAlignment="1" applyProtection="1">
      <alignment vertical="center"/>
      <protection/>
    </xf>
    <xf numFmtId="165" fontId="22" fillId="0" borderId="13" xfId="42" applyNumberFormat="1" applyFont="1" applyFill="1" applyBorder="1" applyAlignment="1" applyProtection="1">
      <alignment vertical="center"/>
      <protection/>
    </xf>
    <xf numFmtId="164" fontId="22" fillId="0" borderId="15" xfId="48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/>
    </xf>
    <xf numFmtId="165" fontId="22" fillId="0" borderId="16" xfId="44" applyNumberFormat="1" applyFont="1" applyFill="1" applyBorder="1" applyAlignment="1" applyProtection="1">
      <alignment vertical="center"/>
      <protection/>
    </xf>
    <xf numFmtId="43" fontId="40" fillId="0" borderId="0" xfId="42" applyFont="1" applyAlignment="1">
      <alignment/>
    </xf>
    <xf numFmtId="43" fontId="40" fillId="0" borderId="0" xfId="0" applyNumberFormat="1" applyFont="1" applyAlignment="1">
      <alignment/>
    </xf>
    <xf numFmtId="165" fontId="0" fillId="0" borderId="0" xfId="42" applyNumberFormat="1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38100</xdr:rowOff>
    </xdr:from>
    <xdr:to>
      <xdr:col>0</xdr:col>
      <xdr:colOff>1552575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0525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161925</xdr:rowOff>
    </xdr:from>
    <xdr:to>
      <xdr:col>0</xdr:col>
      <xdr:colOff>1552575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38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13.140625" style="1" bestFit="1" customWidth="1"/>
    <col min="7" max="7" width="11.57421875" style="1" bestFit="1" customWidth="1"/>
    <col min="8" max="16384" width="9.140625" style="1" customWidth="1"/>
  </cols>
  <sheetData>
    <row r="3" spans="1:4" ht="15.75">
      <c r="A3" s="7"/>
      <c r="B3" s="8" t="s">
        <v>35</v>
      </c>
      <c r="C3" s="8"/>
      <c r="D3" s="8"/>
    </row>
    <row r="4" spans="1:4" ht="9" customHeight="1">
      <c r="A4" s="7"/>
      <c r="B4" s="9"/>
      <c r="C4" s="10"/>
      <c r="D4" s="11"/>
    </row>
    <row r="5" spans="1:4" ht="15">
      <c r="A5" s="7"/>
      <c r="B5" s="12" t="s">
        <v>12</v>
      </c>
      <c r="C5" s="12"/>
      <c r="D5" s="12"/>
    </row>
    <row r="6" spans="1:4" ht="15">
      <c r="A6" s="7"/>
      <c r="B6" s="12" t="s">
        <v>49</v>
      </c>
      <c r="C6" s="12"/>
      <c r="D6" s="12"/>
    </row>
    <row r="10" spans="1:4" ht="15">
      <c r="A10" s="13" t="s">
        <v>13</v>
      </c>
      <c r="B10" s="13"/>
      <c r="C10" s="14"/>
      <c r="D10" s="13"/>
    </row>
    <row r="11" spans="1:7" ht="15">
      <c r="A11" s="13" t="s">
        <v>14</v>
      </c>
      <c r="B11" s="13"/>
      <c r="C11" s="15"/>
      <c r="D11" s="16">
        <v>-2127178</v>
      </c>
      <c r="F11" s="39">
        <v>-2127178.07</v>
      </c>
      <c r="G11" s="40">
        <f>F11-D11</f>
        <v>-0.06999999983236194</v>
      </c>
    </row>
    <row r="12" spans="1:7" ht="15">
      <c r="A12" s="13" t="s">
        <v>26</v>
      </c>
      <c r="B12" s="13"/>
      <c r="C12" s="15"/>
      <c r="D12" s="17">
        <v>2604505</v>
      </c>
      <c r="F12" s="1">
        <v>2604504.87</v>
      </c>
      <c r="G12" s="40">
        <f aca="true" t="shared" si="0" ref="G12:G23">F12-D12</f>
        <v>-0.1299999998882413</v>
      </c>
    </row>
    <row r="13" spans="1:7" ht="15">
      <c r="A13" s="13" t="s">
        <v>36</v>
      </c>
      <c r="B13" s="13"/>
      <c r="C13" s="15"/>
      <c r="D13" s="17">
        <v>4440</v>
      </c>
      <c r="F13" s="1">
        <v>4439.8</v>
      </c>
      <c r="G13" s="40">
        <f t="shared" si="0"/>
        <v>-0.1999999999998181</v>
      </c>
    </row>
    <row r="14" spans="1:7" ht="15">
      <c r="A14" s="13" t="s">
        <v>32</v>
      </c>
      <c r="B14" s="13"/>
      <c r="C14" s="15"/>
      <c r="D14" s="17">
        <v>220</v>
      </c>
      <c r="F14" s="1">
        <v>220.22</v>
      </c>
      <c r="G14" s="40">
        <f t="shared" si="0"/>
        <v>0.21999999999999886</v>
      </c>
    </row>
    <row r="15" spans="1:7" ht="15">
      <c r="A15" s="13" t="s">
        <v>15</v>
      </c>
      <c r="B15" s="13"/>
      <c r="C15" s="18"/>
      <c r="D15" s="19">
        <f>SUM(D11:D14)</f>
        <v>481987</v>
      </c>
      <c r="F15" s="40">
        <f>SUM(F11:F14)</f>
        <v>481986.82000000024</v>
      </c>
      <c r="G15" s="40">
        <f t="shared" si="0"/>
        <v>-0.17999999976018444</v>
      </c>
    </row>
    <row r="16" spans="1:7" ht="15">
      <c r="A16" s="13"/>
      <c r="B16" s="13"/>
      <c r="C16" s="18"/>
      <c r="D16" s="18"/>
      <c r="G16" s="40">
        <f t="shared" si="0"/>
        <v>0</v>
      </c>
    </row>
    <row r="17" spans="1:7" ht="15">
      <c r="A17" s="13" t="s">
        <v>16</v>
      </c>
      <c r="B17" s="13"/>
      <c r="C17" s="18"/>
      <c r="D17" s="18"/>
      <c r="G17" s="40">
        <f t="shared" si="0"/>
        <v>0</v>
      </c>
    </row>
    <row r="18" spans="1:7" ht="15">
      <c r="A18" s="13" t="s">
        <v>17</v>
      </c>
      <c r="B18" s="13"/>
      <c r="C18" s="18"/>
      <c r="D18" s="18">
        <v>-28183</v>
      </c>
      <c r="F18" s="1">
        <v>28183.09</v>
      </c>
      <c r="G18" s="40">
        <f t="shared" si="0"/>
        <v>56366.09</v>
      </c>
    </row>
    <row r="19" spans="1:7" ht="15">
      <c r="A19" s="13" t="s">
        <v>29</v>
      </c>
      <c r="B19" s="13"/>
      <c r="C19" s="18"/>
      <c r="D19" s="18">
        <v>0</v>
      </c>
      <c r="G19" s="40">
        <f t="shared" si="0"/>
        <v>0</v>
      </c>
    </row>
    <row r="20" spans="1:7" ht="15">
      <c r="A20" s="13" t="s">
        <v>31</v>
      </c>
      <c r="B20" s="13"/>
      <c r="C20" s="18"/>
      <c r="D20" s="18">
        <v>362772</v>
      </c>
      <c r="F20" s="1">
        <v>362771.6</v>
      </c>
      <c r="G20" s="40">
        <f t="shared" si="0"/>
        <v>-0.40000000002328306</v>
      </c>
    </row>
    <row r="21" spans="1:7" ht="15">
      <c r="A21" s="13" t="s">
        <v>18</v>
      </c>
      <c r="B21" s="13"/>
      <c r="C21" s="18"/>
      <c r="D21" s="19">
        <f>SUM(D18:D20)</f>
        <v>334589</v>
      </c>
      <c r="G21" s="40">
        <f t="shared" si="0"/>
        <v>-334589</v>
      </c>
    </row>
    <row r="22" spans="1:7" ht="15">
      <c r="A22" s="13"/>
      <c r="B22" s="13"/>
      <c r="C22" s="18"/>
      <c r="D22" s="20"/>
      <c r="G22" s="40">
        <f t="shared" si="0"/>
        <v>0</v>
      </c>
    </row>
    <row r="23" spans="1:7" ht="15.75" thickBot="1">
      <c r="A23" s="13" t="s">
        <v>19</v>
      </c>
      <c r="B23" s="13"/>
      <c r="C23" s="18"/>
      <c r="D23" s="21">
        <f>D15-D21</f>
        <v>147398</v>
      </c>
      <c r="G23" s="40">
        <f t="shared" si="0"/>
        <v>-147398</v>
      </c>
    </row>
    <row r="24" spans="1:4" s="2" customFormat="1" ht="15.75" thickTop="1">
      <c r="A24" s="22"/>
      <c r="B24" s="22"/>
      <c r="C24" s="23"/>
      <c r="D24" s="24"/>
    </row>
    <row r="25" spans="1:4" s="2" customFormat="1" ht="15">
      <c r="A25" s="22"/>
      <c r="B25" s="22"/>
      <c r="C25" s="23"/>
      <c r="D25" s="24"/>
    </row>
    <row r="26" spans="1:4" s="2" customFormat="1" ht="15">
      <c r="A26" s="22"/>
      <c r="B26" s="22"/>
      <c r="C26" s="23"/>
      <c r="D26" s="24"/>
    </row>
    <row r="27" spans="1:4" s="2" customFormat="1" ht="15">
      <c r="A27" s="22"/>
      <c r="B27" s="12" t="s">
        <v>20</v>
      </c>
      <c r="C27" s="12"/>
      <c r="D27" s="12"/>
    </row>
    <row r="28" spans="1:4" ht="15">
      <c r="A28" s="22"/>
      <c r="B28" s="12" t="s">
        <v>48</v>
      </c>
      <c r="C28" s="12"/>
      <c r="D28" s="12"/>
    </row>
    <row r="29" spans="1:4" ht="15">
      <c r="A29" s="22"/>
      <c r="B29" s="25"/>
      <c r="C29" s="25"/>
      <c r="D29" s="25"/>
    </row>
    <row r="30" spans="1:4" ht="15">
      <c r="A30" s="22"/>
      <c r="B30" s="22"/>
      <c r="C30" s="23"/>
      <c r="D30" s="24"/>
    </row>
    <row r="31" spans="1:4" ht="15">
      <c r="A31" s="13" t="s">
        <v>21</v>
      </c>
      <c r="B31" s="13"/>
      <c r="C31" s="18"/>
      <c r="D31" s="20"/>
    </row>
    <row r="32" spans="1:4" ht="15">
      <c r="A32" s="13" t="s">
        <v>22</v>
      </c>
      <c r="B32" s="13"/>
      <c r="C32" s="18"/>
      <c r="D32" s="20"/>
    </row>
    <row r="33" spans="1:4" ht="15">
      <c r="A33" s="13" t="s">
        <v>23</v>
      </c>
      <c r="B33" s="13"/>
      <c r="C33" s="18"/>
      <c r="D33" s="26">
        <v>596846</v>
      </c>
    </row>
    <row r="34" spans="1:6" ht="15">
      <c r="A34" s="13" t="s">
        <v>24</v>
      </c>
      <c r="B34" s="13"/>
      <c r="C34" s="18"/>
      <c r="D34" s="18">
        <v>-449448</v>
      </c>
      <c r="F34" s="1">
        <v>-449447.83</v>
      </c>
    </row>
    <row r="35" spans="1:4" ht="15">
      <c r="A35" s="13" t="s">
        <v>37</v>
      </c>
      <c r="B35" s="13"/>
      <c r="C35" s="18"/>
      <c r="D35" s="18">
        <v>0</v>
      </c>
    </row>
    <row r="36" spans="1:6" ht="15.75" thickBot="1">
      <c r="A36" s="13" t="s">
        <v>25</v>
      </c>
      <c r="B36" s="13"/>
      <c r="C36" s="18"/>
      <c r="D36" s="28">
        <f>SUM(D33:D35)</f>
        <v>147398</v>
      </c>
      <c r="F36" s="39">
        <v>147398.31</v>
      </c>
    </row>
    <row r="37" spans="1:4" ht="15.75" thickTop="1">
      <c r="A37" s="13"/>
      <c r="B37" s="13"/>
      <c r="C37" s="18"/>
      <c r="D37" s="18"/>
    </row>
    <row r="38" spans="1:4" ht="15">
      <c r="A38" s="2"/>
      <c r="B38" s="22"/>
      <c r="C38" s="27"/>
      <c r="D38" s="2"/>
    </row>
  </sheetData>
  <sheetProtection/>
  <mergeCells count="6">
    <mergeCell ref="B3:D3"/>
    <mergeCell ref="B5:D5"/>
    <mergeCell ref="B6:D6"/>
    <mergeCell ref="B27:D27"/>
    <mergeCell ref="B28:D28"/>
    <mergeCell ref="A3:A6"/>
  </mergeCells>
  <conditionalFormatting sqref="A10:D23 A31:D37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5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29.00390625" style="1" customWidth="1"/>
    <col min="2" max="2" width="1.71093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9.140625" style="1" customWidth="1"/>
    <col min="15" max="15" width="12.421875" style="1" bestFit="1" customWidth="1"/>
    <col min="16" max="16" width="9.140625" style="5" customWidth="1"/>
    <col min="17" max="16384" width="9.140625" style="1" customWidth="1"/>
  </cols>
  <sheetData>
    <row r="2" ht="12.75"/>
    <row r="3" spans="1:13" ht="15.75">
      <c r="A3" s="7"/>
      <c r="C3" s="8" t="s">
        <v>35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9" customHeight="1">
      <c r="A4" s="7"/>
      <c r="C4" s="9"/>
      <c r="D4" s="10"/>
      <c r="E4" s="11"/>
      <c r="F4" s="10"/>
      <c r="G4" s="11"/>
      <c r="H4" s="10"/>
      <c r="I4" s="11"/>
      <c r="J4" s="10"/>
      <c r="K4" s="11"/>
      <c r="L4" s="10"/>
      <c r="M4" s="11"/>
    </row>
    <row r="5" spans="1:13" ht="15">
      <c r="A5" s="7"/>
      <c r="C5" s="12" t="s">
        <v>30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>
      <c r="A6" s="7"/>
      <c r="C6" s="12" t="s">
        <v>48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">
      <c r="B8" s="3"/>
      <c r="C8" s="3"/>
      <c r="D8" s="3"/>
      <c r="E8" s="3"/>
      <c r="F8" s="3"/>
      <c r="G8" s="3"/>
      <c r="H8" s="3"/>
      <c r="I8" s="3"/>
      <c r="J8" s="3"/>
      <c r="K8" s="29" t="s">
        <v>41</v>
      </c>
      <c r="L8" s="3"/>
      <c r="M8" s="3"/>
    </row>
    <row r="9" spans="2:13" ht="15">
      <c r="B9" s="3"/>
      <c r="C9" s="3"/>
      <c r="D9" s="3"/>
      <c r="E9" s="3"/>
      <c r="F9" s="3"/>
      <c r="G9" s="37" t="s">
        <v>39</v>
      </c>
      <c r="H9" s="3"/>
      <c r="I9" s="37" t="s">
        <v>41</v>
      </c>
      <c r="J9" s="3"/>
      <c r="K9" s="29" t="s">
        <v>43</v>
      </c>
      <c r="L9" s="3"/>
      <c r="M9" s="3"/>
    </row>
    <row r="10" spans="2:16" s="30" customFormat="1" ht="15">
      <c r="B10" s="29"/>
      <c r="C10" s="31" t="s">
        <v>38</v>
      </c>
      <c r="D10" s="29"/>
      <c r="E10" s="31" t="s">
        <v>27</v>
      </c>
      <c r="F10" s="29"/>
      <c r="G10" s="31" t="s">
        <v>40</v>
      </c>
      <c r="H10" s="29"/>
      <c r="I10" s="31" t="s">
        <v>42</v>
      </c>
      <c r="J10" s="29"/>
      <c r="K10" s="31" t="s">
        <v>44</v>
      </c>
      <c r="L10" s="29"/>
      <c r="M10" s="31" t="s">
        <v>28</v>
      </c>
      <c r="P10" s="41"/>
    </row>
    <row r="11" spans="1:13" ht="15">
      <c r="A11" s="13" t="s">
        <v>0</v>
      </c>
      <c r="B11" s="13"/>
      <c r="C11" s="13"/>
      <c r="D11" s="14"/>
      <c r="E11" s="13"/>
      <c r="F11" s="14"/>
      <c r="G11" s="13"/>
      <c r="H11" s="14"/>
      <c r="I11" s="13"/>
      <c r="J11" s="14"/>
      <c r="K11" s="13"/>
      <c r="L11" s="14"/>
      <c r="M11" s="13"/>
    </row>
    <row r="12" spans="1:13" ht="15">
      <c r="A12" s="13" t="s">
        <v>3</v>
      </c>
      <c r="B12" s="13"/>
      <c r="C12" s="32">
        <v>42986</v>
      </c>
      <c r="D12" s="26"/>
      <c r="E12" s="32">
        <v>1114263</v>
      </c>
      <c r="F12" s="26"/>
      <c r="G12" s="32">
        <v>193894</v>
      </c>
      <c r="H12" s="26"/>
      <c r="I12" s="32">
        <v>84090</v>
      </c>
      <c r="J12" s="26"/>
      <c r="K12" s="32">
        <v>1000</v>
      </c>
      <c r="L12" s="26"/>
      <c r="M12" s="32">
        <f>SUM(C12:K12)</f>
        <v>1436233</v>
      </c>
    </row>
    <row r="13" spans="1:13" ht="15">
      <c r="A13" s="13" t="s">
        <v>45</v>
      </c>
      <c r="B13" s="13"/>
      <c r="C13" s="17">
        <v>1305284</v>
      </c>
      <c r="D13" s="33"/>
      <c r="E13" s="17">
        <v>0</v>
      </c>
      <c r="F13" s="33"/>
      <c r="G13" s="17">
        <v>0</v>
      </c>
      <c r="H13" s="33"/>
      <c r="I13" s="17">
        <v>159405</v>
      </c>
      <c r="J13" s="33"/>
      <c r="K13" s="17">
        <v>0</v>
      </c>
      <c r="L13" s="33"/>
      <c r="M13" s="17">
        <f>SUM(C13:K13)</f>
        <v>1464689</v>
      </c>
    </row>
    <row r="14" spans="1:16" ht="15">
      <c r="A14" s="13" t="s">
        <v>4</v>
      </c>
      <c r="B14" s="13"/>
      <c r="C14" s="38">
        <f>SUM(C12:C13)</f>
        <v>1348270</v>
      </c>
      <c r="D14" s="18"/>
      <c r="E14" s="38">
        <f>SUM(E12:E13)</f>
        <v>1114263</v>
      </c>
      <c r="F14" s="18"/>
      <c r="G14" s="38">
        <f>SUM(G12:G13)</f>
        <v>193894</v>
      </c>
      <c r="H14" s="18"/>
      <c r="I14" s="38">
        <f>SUM(I12:I13)</f>
        <v>243495</v>
      </c>
      <c r="J14" s="18"/>
      <c r="K14" s="38">
        <f>SUM(K12:K13)</f>
        <v>1000</v>
      </c>
      <c r="L14" s="18"/>
      <c r="M14" s="38">
        <f>SUM(M12:M13)</f>
        <v>2900922</v>
      </c>
      <c r="O14" s="39">
        <v>2900922.46</v>
      </c>
      <c r="P14" s="5">
        <f>O14-M14</f>
        <v>0.4599999999627471</v>
      </c>
    </row>
    <row r="15" spans="1:13" ht="15">
      <c r="A15" s="13"/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6" ht="15">
      <c r="A16" s="13" t="s">
        <v>46</v>
      </c>
      <c r="B16" s="13"/>
      <c r="C16" s="18">
        <v>6356</v>
      </c>
      <c r="D16" s="18"/>
      <c r="E16" s="18">
        <v>1395350</v>
      </c>
      <c r="F16" s="18"/>
      <c r="G16" s="18">
        <v>97615</v>
      </c>
      <c r="H16" s="18"/>
      <c r="I16" s="18">
        <v>0</v>
      </c>
      <c r="J16" s="18"/>
      <c r="K16" s="18">
        <v>0</v>
      </c>
      <c r="L16" s="18"/>
      <c r="M16" s="18">
        <f>SUM(C16:K16)</f>
        <v>1499321</v>
      </c>
      <c r="O16" s="1">
        <v>1499321.73</v>
      </c>
      <c r="P16" s="5">
        <f>O16-M16</f>
        <v>0.7299999999813735</v>
      </c>
    </row>
    <row r="17" spans="1:13" ht="15">
      <c r="A17" s="13" t="s">
        <v>47</v>
      </c>
      <c r="B17" s="13"/>
      <c r="C17" s="19">
        <f>C14-C16</f>
        <v>1341914</v>
      </c>
      <c r="D17" s="18"/>
      <c r="E17" s="19">
        <f>E14-E16</f>
        <v>-281087</v>
      </c>
      <c r="F17" s="18"/>
      <c r="G17" s="19">
        <f>G14-G16</f>
        <v>96279</v>
      </c>
      <c r="H17" s="18"/>
      <c r="I17" s="19">
        <f>I14-I16</f>
        <v>243495</v>
      </c>
      <c r="J17" s="18"/>
      <c r="K17" s="19">
        <f>K14-K16</f>
        <v>1000</v>
      </c>
      <c r="L17" s="18"/>
      <c r="M17" s="19">
        <f>M14-M16</f>
        <v>1401601</v>
      </c>
    </row>
    <row r="18" spans="1:13" ht="15">
      <c r="A18" s="13"/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">
      <c r="A19" s="13" t="s">
        <v>1</v>
      </c>
      <c r="B19" s="13"/>
      <c r="C19" s="20"/>
      <c r="D19" s="18"/>
      <c r="E19" s="20"/>
      <c r="F19" s="18"/>
      <c r="G19" s="20"/>
      <c r="H19" s="18"/>
      <c r="I19" s="20"/>
      <c r="J19" s="18"/>
      <c r="K19" s="20"/>
      <c r="L19" s="18"/>
      <c r="M19" s="20"/>
    </row>
    <row r="20" spans="1:16" ht="15">
      <c r="A20" s="13" t="s">
        <v>33</v>
      </c>
      <c r="B20" s="13"/>
      <c r="C20" s="20">
        <v>459411</v>
      </c>
      <c r="D20" s="18"/>
      <c r="E20" s="20">
        <v>162710</v>
      </c>
      <c r="F20" s="18"/>
      <c r="G20" s="20">
        <v>112766</v>
      </c>
      <c r="H20" s="18"/>
      <c r="I20" s="20">
        <v>154513</v>
      </c>
      <c r="J20" s="18"/>
      <c r="K20" s="20">
        <v>0</v>
      </c>
      <c r="L20" s="18"/>
      <c r="M20" s="20">
        <f>SUM(C20:K20)</f>
        <v>889400</v>
      </c>
      <c r="O20" s="1">
        <v>889399.79</v>
      </c>
      <c r="P20" s="5">
        <f>O20-M20</f>
        <v>-0.2099999999627471</v>
      </c>
    </row>
    <row r="21" spans="1:16" ht="15">
      <c r="A21" s="13" t="s">
        <v>5</v>
      </c>
      <c r="B21" s="13"/>
      <c r="C21" s="20">
        <v>846</v>
      </c>
      <c r="D21" s="18"/>
      <c r="E21" s="20">
        <v>12660</v>
      </c>
      <c r="F21" s="18"/>
      <c r="G21" s="20">
        <v>-10</v>
      </c>
      <c r="H21" s="18"/>
      <c r="I21" s="20">
        <v>-49</v>
      </c>
      <c r="J21" s="18"/>
      <c r="K21" s="20">
        <v>0</v>
      </c>
      <c r="L21" s="18"/>
      <c r="M21" s="20">
        <f>SUM(C21:K21)</f>
        <v>13447</v>
      </c>
      <c r="O21" s="1">
        <v>13447.03</v>
      </c>
      <c r="P21" s="5">
        <f>O21-M21</f>
        <v>0.030000000000654836</v>
      </c>
    </row>
    <row r="22" spans="1:16" ht="15">
      <c r="A22" s="13" t="s">
        <v>34</v>
      </c>
      <c r="B22" s="13"/>
      <c r="C22" s="20">
        <v>175664</v>
      </c>
      <c r="D22" s="18"/>
      <c r="E22" s="20">
        <v>0</v>
      </c>
      <c r="F22" s="18"/>
      <c r="G22" s="20">
        <v>0</v>
      </c>
      <c r="H22" s="18"/>
      <c r="I22" s="20">
        <v>0</v>
      </c>
      <c r="J22" s="18"/>
      <c r="K22" s="20">
        <v>0</v>
      </c>
      <c r="L22" s="18"/>
      <c r="M22" s="20">
        <f>SUM(C22:K22)</f>
        <v>175664</v>
      </c>
      <c r="O22" s="1">
        <v>175664.16</v>
      </c>
      <c r="P22" s="5">
        <f>O22-M22</f>
        <v>0.16000000000349246</v>
      </c>
    </row>
    <row r="23" spans="1:16" ht="15">
      <c r="A23" s="13" t="s">
        <v>6</v>
      </c>
      <c r="B23" s="13"/>
      <c r="C23" s="20">
        <v>454974</v>
      </c>
      <c r="D23" s="18"/>
      <c r="E23" s="20">
        <v>82442</v>
      </c>
      <c r="F23" s="18"/>
      <c r="G23" s="20">
        <f>14157-1</f>
        <v>14156</v>
      </c>
      <c r="H23" s="18"/>
      <c r="I23" s="20">
        <v>214788</v>
      </c>
      <c r="J23" s="18"/>
      <c r="K23" s="20">
        <v>0</v>
      </c>
      <c r="L23" s="18"/>
      <c r="M23" s="20">
        <f>SUM(C23:K23)</f>
        <v>766360</v>
      </c>
      <c r="O23" s="1">
        <v>766360.08</v>
      </c>
      <c r="P23" s="5">
        <f>O23-M23</f>
        <v>0.07999999995809048</v>
      </c>
    </row>
    <row r="24" spans="1:16" ht="15">
      <c r="A24" s="13" t="s">
        <v>7</v>
      </c>
      <c r="B24" s="13"/>
      <c r="C24" s="18">
        <v>0</v>
      </c>
      <c r="D24" s="18"/>
      <c r="E24" s="18">
        <f>1238</f>
        <v>1238</v>
      </c>
      <c r="F24" s="18"/>
      <c r="G24" s="18">
        <v>1790</v>
      </c>
      <c r="H24" s="18"/>
      <c r="I24" s="18">
        <v>3150</v>
      </c>
      <c r="J24" s="18"/>
      <c r="K24" s="18">
        <v>0</v>
      </c>
      <c r="L24" s="18"/>
      <c r="M24" s="18">
        <f>SUM(C24:K24)</f>
        <v>6178</v>
      </c>
      <c r="O24" s="1">
        <v>6177.5</v>
      </c>
      <c r="P24" s="5">
        <f>O24-M24</f>
        <v>-0.5</v>
      </c>
    </row>
    <row r="25" spans="1:13" ht="15">
      <c r="A25" s="13" t="s">
        <v>8</v>
      </c>
      <c r="B25" s="13"/>
      <c r="C25" s="19">
        <f>SUM(C20:C24)</f>
        <v>1090895</v>
      </c>
      <c r="D25" s="18"/>
      <c r="E25" s="19">
        <f>SUM(E20:E24)</f>
        <v>259050</v>
      </c>
      <c r="F25" s="18"/>
      <c r="G25" s="19">
        <f>SUM(G20:G24)</f>
        <v>128702</v>
      </c>
      <c r="H25" s="18"/>
      <c r="I25" s="19">
        <f>SUM(I20:I24)</f>
        <v>372402</v>
      </c>
      <c r="J25" s="18"/>
      <c r="K25" s="19">
        <f>SUM(K20:K24)</f>
        <v>0</v>
      </c>
      <c r="L25" s="18"/>
      <c r="M25" s="19">
        <f>SUM(M20:M24)</f>
        <v>1851049</v>
      </c>
    </row>
    <row r="26" spans="1:13" ht="15">
      <c r="A26" s="13"/>
      <c r="B26" s="13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</row>
    <row r="27" spans="1:13" ht="15">
      <c r="A27" s="13" t="s">
        <v>9</v>
      </c>
      <c r="B27" s="13"/>
      <c r="C27" s="34">
        <f>C17-C25</f>
        <v>251019</v>
      </c>
      <c r="D27" s="18"/>
      <c r="E27" s="34">
        <f>E17-E25</f>
        <v>-540137</v>
      </c>
      <c r="F27" s="18"/>
      <c r="G27" s="34">
        <f>G17-G25</f>
        <v>-32423</v>
      </c>
      <c r="H27" s="18"/>
      <c r="I27" s="34">
        <f>I17-I25</f>
        <v>-128907</v>
      </c>
      <c r="J27" s="18"/>
      <c r="K27" s="34">
        <f>K17-K25</f>
        <v>1000</v>
      </c>
      <c r="L27" s="18"/>
      <c r="M27" s="34">
        <f>M17-M25</f>
        <v>-449448</v>
      </c>
    </row>
    <row r="28" spans="1:13" ht="15">
      <c r="A28" s="13"/>
      <c r="B28" s="1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>
      <c r="A29" s="13" t="s">
        <v>2</v>
      </c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5" customFormat="1" ht="15">
      <c r="A30" s="17" t="s">
        <v>10</v>
      </c>
      <c r="B30" s="17"/>
      <c r="C30" s="35">
        <v>0</v>
      </c>
      <c r="D30" s="33"/>
      <c r="E30" s="35">
        <v>0</v>
      </c>
      <c r="F30" s="33"/>
      <c r="G30" s="35">
        <v>0</v>
      </c>
      <c r="H30" s="33"/>
      <c r="I30" s="35">
        <v>0</v>
      </c>
      <c r="J30" s="33"/>
      <c r="K30" s="35">
        <v>0</v>
      </c>
      <c r="L30" s="33"/>
      <c r="M30" s="35">
        <f>SUM(C30:K30)</f>
        <v>0</v>
      </c>
    </row>
    <row r="31" spans="1:13" ht="15">
      <c r="A31" s="13"/>
      <c r="B31" s="13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</row>
    <row r="32" spans="1:16" ht="15.75" thickBot="1">
      <c r="A32" s="13" t="s">
        <v>11</v>
      </c>
      <c r="B32" s="13"/>
      <c r="C32" s="36">
        <f>C30+C27</f>
        <v>251019</v>
      </c>
      <c r="D32" s="18"/>
      <c r="E32" s="36">
        <f>E27+E30</f>
        <v>-540137</v>
      </c>
      <c r="F32" s="18"/>
      <c r="G32" s="36">
        <f>G27+G30</f>
        <v>-32423</v>
      </c>
      <c r="H32" s="18"/>
      <c r="I32" s="36">
        <f>I27+I30</f>
        <v>-128907</v>
      </c>
      <c r="J32" s="18"/>
      <c r="K32" s="36">
        <f>K27+K30</f>
        <v>1000</v>
      </c>
      <c r="L32" s="18"/>
      <c r="M32" s="36">
        <f>M27+M30</f>
        <v>-449448</v>
      </c>
      <c r="O32" s="18">
        <v>-449448</v>
      </c>
      <c r="P32" s="5">
        <f>O32-M32</f>
        <v>0</v>
      </c>
    </row>
    <row r="33" spans="1:13" ht="15.75" thickTop="1">
      <c r="A33" s="4"/>
      <c r="B33" s="13"/>
      <c r="C33" s="4"/>
      <c r="D33" s="15"/>
      <c r="E33" s="4"/>
      <c r="F33" s="15"/>
      <c r="G33" s="4"/>
      <c r="H33" s="15"/>
      <c r="I33" s="4"/>
      <c r="J33" s="15"/>
      <c r="K33" s="4"/>
      <c r="L33" s="15"/>
      <c r="M33" s="4"/>
    </row>
    <row r="34" spans="1:13" ht="15">
      <c r="A34" s="4"/>
      <c r="B34" s="13"/>
      <c r="C34" s="4">
        <v>251019.45</v>
      </c>
      <c r="D34" s="15"/>
      <c r="E34" s="4">
        <v>-540136.68</v>
      </c>
      <c r="F34" s="15"/>
      <c r="G34" s="4">
        <v>-32423.64</v>
      </c>
      <c r="H34" s="15"/>
      <c r="I34" s="4">
        <v>-128906.96</v>
      </c>
      <c r="J34" s="15"/>
      <c r="K34" s="4">
        <v>1000</v>
      </c>
      <c r="L34" s="15"/>
      <c r="M34" s="4"/>
    </row>
    <row r="35" spans="3:13" ht="12.75">
      <c r="C35" s="6">
        <f>C34-C32</f>
        <v>0.45000000001164153</v>
      </c>
      <c r="D35" s="6">
        <f aca="true" t="shared" si="0" ref="D35:M35">D34-D32</f>
        <v>0</v>
      </c>
      <c r="E35" s="6">
        <f t="shared" si="0"/>
        <v>0.31999999994877726</v>
      </c>
      <c r="F35" s="6">
        <f t="shared" si="0"/>
        <v>0</v>
      </c>
      <c r="G35" s="6">
        <f t="shared" si="0"/>
        <v>-0.6399999999994179</v>
      </c>
      <c r="H35" s="6">
        <f t="shared" si="0"/>
        <v>0</v>
      </c>
      <c r="I35" s="6">
        <f t="shared" si="0"/>
        <v>0.03999999999359716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449448</v>
      </c>
    </row>
  </sheetData>
  <sheetProtection/>
  <mergeCells count="4">
    <mergeCell ref="A3:A6"/>
    <mergeCell ref="C3:M3"/>
    <mergeCell ref="C5:M5"/>
    <mergeCell ref="C6:M6"/>
  </mergeCells>
  <conditionalFormatting sqref="A11:M32">
    <cfRule type="expression" priority="2" dxfId="0" stopIfTrue="1">
      <formula>MOD(ROW(),2)=0</formula>
    </cfRule>
  </conditionalFormatting>
  <conditionalFormatting sqref="O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2019-01-18T17:18:00Z</cp:lastPrinted>
  <dcterms:created xsi:type="dcterms:W3CDTF">2009-06-22T13:37:23Z</dcterms:created>
  <dcterms:modified xsi:type="dcterms:W3CDTF">2019-01-18T17:18:04Z</dcterms:modified>
  <cp:category/>
  <cp:version/>
  <cp:contentType/>
  <cp:contentStatus/>
</cp:coreProperties>
</file>