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ate1904="1" codeName="ThisWorkbook"/>
  <mc:AlternateContent xmlns:mc="http://schemas.openxmlformats.org/markup-compatibility/2006">
    <mc:Choice Requires="x15">
      <x15ac:absPath xmlns:x15ac="http://schemas.microsoft.com/office/spreadsheetml/2010/11/ac" url="C:\Users\jclawson\Desktop\"/>
    </mc:Choice>
  </mc:AlternateContent>
  <xr:revisionPtr revIDLastSave="0" documentId="13_ncr:1_{7DC92169-5ED8-4BB2-BA20-3232E6E90209}" xr6:coauthVersionLast="36" xr6:coauthVersionMax="47" xr10:uidLastSave="{00000000-0000-0000-0000-000000000000}"/>
  <bookViews>
    <workbookView xWindow="28680" yWindow="-120" windowWidth="29040" windowHeight="15840" tabRatio="624" activeTab="4" xr2:uid="{00000000-000D-0000-FFFF-FFFF00000000}"/>
  </bookViews>
  <sheets>
    <sheet name="Generic 1yr Budget" sheetId="53" r:id="rId1"/>
    <sheet name="Generic 2yr Budget" sheetId="52" r:id="rId2"/>
    <sheet name="Generic 3yr Budget" sheetId="51" r:id="rId3"/>
    <sheet name="Generic 4yr Budget" sheetId="50" r:id="rId4"/>
    <sheet name="Generic 5yr Budget" sheetId="34" r:id="rId5"/>
    <sheet name="Look up tables" sheetId="31" state="hidden" r:id="rId6"/>
  </sheets>
  <definedNames>
    <definedName name="_xlnm._FilterDatabase" localSheetId="0" hidden="1">'Generic 1yr Budget'!$J$14:$L$17</definedName>
    <definedName name="_xlnm._FilterDatabase" localSheetId="1" hidden="1">'Generic 2yr Budget'!$J$14:$L$17</definedName>
    <definedName name="_xlnm._FilterDatabase" localSheetId="2" hidden="1">'Generic 3yr Budget'!$J$14:$L$17</definedName>
    <definedName name="_xlnm._FilterDatabase" localSheetId="3" hidden="1">'Generic 4yr Budget'!$J$14:$L$17</definedName>
    <definedName name="_xlnm._FilterDatabase" localSheetId="4" hidden="1">'Generic 5yr Budget'!$J$14:$L$17</definedName>
    <definedName name="Dates2027">'Look up tables'!$A$2:$A$103</definedName>
    <definedName name="_xlnm.Print_Area" localSheetId="0">'Generic 1yr Budget'!$A$2:$I$93</definedName>
    <definedName name="_xlnm.Print_Area" localSheetId="1">'Generic 2yr Budget'!$A$2:$I$137</definedName>
    <definedName name="_xlnm.Print_Area" localSheetId="2">'Generic 3yr Budget'!$A$2:$I$181</definedName>
    <definedName name="_xlnm.Print_Area" localSheetId="3">'Generic 4yr Budget'!$A$2:$I$225</definedName>
    <definedName name="_xlnm.Print_Area" localSheetId="4">'Generic 5yr Budget'!$A$2:$I$269</definedName>
    <definedName name="ValidProjectTypes">'Look up tables'!$F$2:$F$10</definedName>
  </definedNames>
  <calcPr calcId="191029"/>
</workbook>
</file>

<file path=xl/calcChain.xml><?xml version="1.0" encoding="utf-8"?>
<calcChain xmlns="http://schemas.openxmlformats.org/spreadsheetml/2006/main">
  <c r="D42" i="34" l="1"/>
  <c r="D42" i="50"/>
  <c r="D42" i="51"/>
  <c r="D42" i="52"/>
  <c r="D42" i="53"/>
  <c r="G33" i="34" l="1"/>
  <c r="G118" i="51"/>
  <c r="G74" i="51"/>
  <c r="G75" i="51"/>
  <c r="G119" i="51" s="1"/>
  <c r="G64" i="51"/>
  <c r="G83" i="51" s="1"/>
  <c r="G56" i="51"/>
  <c r="G100" i="51" s="1"/>
  <c r="G57" i="51"/>
  <c r="G101" i="51" s="1"/>
  <c r="G145" i="51" s="1"/>
  <c r="G58" i="51"/>
  <c r="G102" i="51" s="1"/>
  <c r="G59" i="51"/>
  <c r="G103" i="51" s="1"/>
  <c r="G147" i="51" s="1"/>
  <c r="G60" i="51"/>
  <c r="G55" i="51"/>
  <c r="G99" i="51" s="1"/>
  <c r="G55" i="52"/>
  <c r="G33" i="52"/>
  <c r="G39" i="52"/>
  <c r="G33" i="53"/>
  <c r="G39" i="53"/>
  <c r="G83" i="53"/>
  <c r="G26" i="53"/>
  <c r="G70" i="53" s="1"/>
  <c r="G25" i="53"/>
  <c r="G69" i="53"/>
  <c r="G23" i="53"/>
  <c r="G67" i="53" s="1"/>
  <c r="G25" i="34"/>
  <c r="G39" i="34"/>
  <c r="G26" i="34"/>
  <c r="G39" i="50"/>
  <c r="G26" i="50"/>
  <c r="G39" i="51"/>
  <c r="G26" i="51"/>
  <c r="G25" i="51"/>
  <c r="G25" i="52"/>
  <c r="G26" i="52"/>
  <c r="A68" i="3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G25" i="50"/>
  <c r="G78" i="53"/>
  <c r="G79" i="53"/>
  <c r="G80" i="53"/>
  <c r="G81" i="53"/>
  <c r="G82" i="53"/>
  <c r="G73" i="53"/>
  <c r="G74" i="53"/>
  <c r="G75" i="53"/>
  <c r="G63" i="53"/>
  <c r="G64" i="53"/>
  <c r="G65" i="53"/>
  <c r="G66" i="53"/>
  <c r="G62" i="53"/>
  <c r="G56" i="53"/>
  <c r="G57" i="53"/>
  <c r="G58" i="53"/>
  <c r="G59" i="53"/>
  <c r="G60" i="53"/>
  <c r="G55" i="53"/>
  <c r="E59" i="53"/>
  <c r="E58" i="53"/>
  <c r="E57" i="53"/>
  <c r="E56" i="53"/>
  <c r="E55" i="53"/>
  <c r="D50" i="53"/>
  <c r="D49" i="53"/>
  <c r="D86" i="53"/>
  <c r="L38" i="53"/>
  <c r="L37" i="53"/>
  <c r="L36" i="53"/>
  <c r="L35" i="53"/>
  <c r="G125" i="52"/>
  <c r="E103" i="52"/>
  <c r="E102" i="52"/>
  <c r="E101" i="52"/>
  <c r="E100" i="52"/>
  <c r="E99" i="52"/>
  <c r="D94" i="52"/>
  <c r="D93" i="52"/>
  <c r="G82" i="52"/>
  <c r="G126" i="52" s="1"/>
  <c r="G80" i="52"/>
  <c r="G124" i="52" s="1"/>
  <c r="G79" i="52"/>
  <c r="G123" i="52" s="1"/>
  <c r="G78" i="52"/>
  <c r="G122" i="52" s="1"/>
  <c r="G77" i="52"/>
  <c r="G75" i="52"/>
  <c r="G119" i="52" s="1"/>
  <c r="G74" i="52"/>
  <c r="G118" i="52" s="1"/>
  <c r="G73" i="52"/>
  <c r="G117" i="52" s="1"/>
  <c r="G66" i="52"/>
  <c r="G70" i="52" s="1"/>
  <c r="G114" i="52" s="1"/>
  <c r="G65" i="52"/>
  <c r="G109" i="52" s="1"/>
  <c r="G64" i="52"/>
  <c r="G108" i="52" s="1"/>
  <c r="G63" i="52"/>
  <c r="G107" i="52" s="1"/>
  <c r="G62" i="52"/>
  <c r="G106" i="52" s="1"/>
  <c r="G60" i="52"/>
  <c r="G104" i="52" s="1"/>
  <c r="G59" i="52"/>
  <c r="G103" i="52" s="1"/>
  <c r="E59" i="52"/>
  <c r="G58" i="52"/>
  <c r="G102" i="52" s="1"/>
  <c r="E58" i="52"/>
  <c r="G57" i="52"/>
  <c r="G101" i="52" s="1"/>
  <c r="E57" i="52"/>
  <c r="G56" i="52"/>
  <c r="G100" i="52" s="1"/>
  <c r="E56" i="52"/>
  <c r="E55" i="52"/>
  <c r="D50" i="52"/>
  <c r="D49" i="52"/>
  <c r="D86" i="52"/>
  <c r="L38" i="52"/>
  <c r="L80" i="52" s="1"/>
  <c r="L37" i="52"/>
  <c r="L79" i="52"/>
  <c r="L36" i="52"/>
  <c r="L78" i="52" s="1"/>
  <c r="L35" i="52"/>
  <c r="L77" i="52" s="1"/>
  <c r="G23" i="52"/>
  <c r="G169" i="51"/>
  <c r="E147" i="51"/>
  <c r="E146" i="51"/>
  <c r="E145" i="51"/>
  <c r="E144" i="51"/>
  <c r="E143" i="51"/>
  <c r="D138" i="51"/>
  <c r="D137" i="51"/>
  <c r="G121" i="51"/>
  <c r="E103" i="51"/>
  <c r="E102" i="51"/>
  <c r="E101" i="51"/>
  <c r="E100" i="51"/>
  <c r="E99" i="51"/>
  <c r="D94" i="51"/>
  <c r="D93" i="51"/>
  <c r="G82" i="51"/>
  <c r="G126" i="51" s="1"/>
  <c r="G80" i="51"/>
  <c r="G124" i="51" s="1"/>
  <c r="G79" i="51"/>
  <c r="G78" i="51"/>
  <c r="G122" i="51" s="1"/>
  <c r="G166" i="51" s="1"/>
  <c r="G77" i="51"/>
  <c r="G73" i="51"/>
  <c r="G66" i="51"/>
  <c r="G65" i="51"/>
  <c r="G63" i="51"/>
  <c r="G107" i="51" s="1"/>
  <c r="G151" i="51" s="1"/>
  <c r="G62" i="51"/>
  <c r="G106" i="51" s="1"/>
  <c r="G150" i="51" s="1"/>
  <c r="E59" i="51"/>
  <c r="E58" i="51"/>
  <c r="E57" i="51"/>
  <c r="E56" i="51"/>
  <c r="E55" i="51"/>
  <c r="D50" i="51"/>
  <c r="D49" i="51"/>
  <c r="D130" i="51"/>
  <c r="D174" i="51"/>
  <c r="L38" i="51"/>
  <c r="L80" i="51" s="1"/>
  <c r="L124" i="51" s="1"/>
  <c r="L37" i="51"/>
  <c r="L79" i="51"/>
  <c r="L123" i="51" s="1"/>
  <c r="L36" i="51"/>
  <c r="L35" i="51"/>
  <c r="L77" i="51" s="1"/>
  <c r="G33" i="51"/>
  <c r="G165" i="51" s="1"/>
  <c r="G23" i="51"/>
  <c r="G213" i="50"/>
  <c r="E191" i="50"/>
  <c r="E190" i="50"/>
  <c r="E189" i="50"/>
  <c r="E188" i="50"/>
  <c r="E187" i="50"/>
  <c r="D182" i="50"/>
  <c r="D181" i="50"/>
  <c r="G165" i="50"/>
  <c r="E147" i="50"/>
  <c r="E146" i="50"/>
  <c r="E145" i="50"/>
  <c r="E144" i="50"/>
  <c r="E143" i="50"/>
  <c r="D138" i="50"/>
  <c r="D137" i="50"/>
  <c r="G121" i="50"/>
  <c r="E103" i="50"/>
  <c r="E102" i="50"/>
  <c r="E101" i="50"/>
  <c r="E100" i="50"/>
  <c r="E99" i="50"/>
  <c r="D94" i="50"/>
  <c r="D93" i="50"/>
  <c r="G82" i="50"/>
  <c r="G126" i="50" s="1"/>
  <c r="G170" i="50" s="1"/>
  <c r="G80" i="50"/>
  <c r="G79" i="50"/>
  <c r="G123" i="50" s="1"/>
  <c r="G167" i="50" s="1"/>
  <c r="G211" i="50" s="1"/>
  <c r="G78" i="50"/>
  <c r="G122" i="50" s="1"/>
  <c r="G166" i="50" s="1"/>
  <c r="G77" i="50"/>
  <c r="G75" i="50"/>
  <c r="G119" i="50" s="1"/>
  <c r="G74" i="50"/>
  <c r="G118" i="50" s="1"/>
  <c r="G73" i="50"/>
  <c r="G117" i="50" s="1"/>
  <c r="G66" i="50"/>
  <c r="G70" i="50" s="1"/>
  <c r="G65" i="50"/>
  <c r="G109" i="50" s="1"/>
  <c r="G153" i="50" s="1"/>
  <c r="G64" i="50"/>
  <c r="G63" i="50"/>
  <c r="G107" i="50" s="1"/>
  <c r="G151" i="50" s="1"/>
  <c r="G195" i="50" s="1"/>
  <c r="G62" i="50"/>
  <c r="G106" i="50" s="1"/>
  <c r="G60" i="50"/>
  <c r="G104" i="50" s="1"/>
  <c r="G59" i="50"/>
  <c r="G103" i="50" s="1"/>
  <c r="E59" i="50"/>
  <c r="G58" i="50"/>
  <c r="G102" i="50" s="1"/>
  <c r="G146" i="50" s="1"/>
  <c r="E58" i="50"/>
  <c r="G57" i="50"/>
  <c r="G101" i="50" s="1"/>
  <c r="E57" i="50"/>
  <c r="G56" i="50"/>
  <c r="G100" i="50" s="1"/>
  <c r="G144" i="50" s="1"/>
  <c r="E56" i="50"/>
  <c r="G55" i="50"/>
  <c r="G99" i="50" s="1"/>
  <c r="E55" i="50"/>
  <c r="D50" i="50"/>
  <c r="D49" i="50"/>
  <c r="D130" i="50"/>
  <c r="L38" i="50"/>
  <c r="L37" i="50"/>
  <c r="L79" i="50"/>
  <c r="L123" i="50" s="1"/>
  <c r="L36" i="50"/>
  <c r="L35" i="50"/>
  <c r="G33" i="50"/>
  <c r="G209" i="50" s="1"/>
  <c r="G23" i="50"/>
  <c r="G82" i="34"/>
  <c r="G126" i="34" s="1"/>
  <c r="G170" i="34" s="1"/>
  <c r="G214" i="34" s="1"/>
  <c r="D218" i="34"/>
  <c r="G23" i="34"/>
  <c r="G66" i="34"/>
  <c r="G70" i="34" s="1"/>
  <c r="E55" i="34"/>
  <c r="E232" i="34"/>
  <c r="E233" i="34"/>
  <c r="E234" i="34"/>
  <c r="E235" i="34"/>
  <c r="E188" i="34"/>
  <c r="E189" i="34"/>
  <c r="E190" i="34"/>
  <c r="E191" i="34"/>
  <c r="E144" i="34"/>
  <c r="E145" i="34"/>
  <c r="E146" i="34"/>
  <c r="E147" i="34"/>
  <c r="E100" i="34"/>
  <c r="E101" i="34"/>
  <c r="E102" i="34"/>
  <c r="E103" i="34"/>
  <c r="E56" i="34"/>
  <c r="E57" i="34"/>
  <c r="E58" i="34"/>
  <c r="E59" i="34"/>
  <c r="E231" i="34"/>
  <c r="E187" i="34"/>
  <c r="E143" i="34"/>
  <c r="E99" i="34"/>
  <c r="D226" i="34"/>
  <c r="D225" i="34"/>
  <c r="D182" i="34"/>
  <c r="D181" i="34"/>
  <c r="D137" i="34"/>
  <c r="D138" i="34"/>
  <c r="D94" i="34"/>
  <c r="D93" i="34"/>
  <c r="G80" i="34"/>
  <c r="G124" i="34" s="1"/>
  <c r="G168" i="34" s="1"/>
  <c r="G212" i="34" s="1"/>
  <c r="G79" i="34"/>
  <c r="G123" i="34" s="1"/>
  <c r="G167" i="34" s="1"/>
  <c r="G211" i="34" s="1"/>
  <c r="G78" i="34"/>
  <c r="G122" i="34" s="1"/>
  <c r="G166" i="34" s="1"/>
  <c r="G210" i="34" s="1"/>
  <c r="G74" i="34"/>
  <c r="G118" i="34" s="1"/>
  <c r="G75" i="34"/>
  <c r="G119" i="34" s="1"/>
  <c r="G163" i="34" s="1"/>
  <c r="G207" i="34" s="1"/>
  <c r="G73" i="34"/>
  <c r="G117" i="34" s="1"/>
  <c r="G161" i="34" s="1"/>
  <c r="G205" i="34" s="1"/>
  <c r="G63" i="34"/>
  <c r="G107" i="34" s="1"/>
  <c r="G64" i="34"/>
  <c r="G83" i="34" s="1"/>
  <c r="G65" i="34"/>
  <c r="G109" i="34" s="1"/>
  <c r="G153" i="34" s="1"/>
  <c r="G197" i="34" s="1"/>
  <c r="G62" i="34"/>
  <c r="G106" i="34" s="1"/>
  <c r="G56" i="34"/>
  <c r="G100" i="34" s="1"/>
  <c r="G144" i="34" s="1"/>
  <c r="G188" i="34" s="1"/>
  <c r="G57" i="34"/>
  <c r="G101" i="34" s="1"/>
  <c r="G58" i="34"/>
  <c r="G102" i="34" s="1"/>
  <c r="G146" i="34" s="1"/>
  <c r="G190" i="34" s="1"/>
  <c r="G59" i="34"/>
  <c r="G103" i="34" s="1"/>
  <c r="G147" i="34" s="1"/>
  <c r="G60" i="34"/>
  <c r="G55" i="34"/>
  <c r="G99" i="34" s="1"/>
  <c r="G257" i="34"/>
  <c r="G209" i="34"/>
  <c r="G165" i="34"/>
  <c r="G121" i="34"/>
  <c r="G253" i="34" s="1"/>
  <c r="G77" i="34"/>
  <c r="D50" i="34"/>
  <c r="D49" i="34"/>
  <c r="L38" i="34"/>
  <c r="L37" i="34"/>
  <c r="L79" i="34"/>
  <c r="L36" i="34"/>
  <c r="L78" i="34" s="1"/>
  <c r="L35" i="34"/>
  <c r="D86" i="34"/>
  <c r="D218" i="50"/>
  <c r="D262" i="34"/>
  <c r="D174" i="34"/>
  <c r="D174" i="50"/>
  <c r="L80" i="50"/>
  <c r="G109" i="51"/>
  <c r="G153" i="51" s="1"/>
  <c r="D86" i="51"/>
  <c r="L78" i="50"/>
  <c r="L122" i="50" s="1"/>
  <c r="L164" i="50" s="1"/>
  <c r="L78" i="51"/>
  <c r="L122" i="51" s="1"/>
  <c r="D130" i="34"/>
  <c r="G27" i="53"/>
  <c r="G28" i="53"/>
  <c r="G72" i="53" s="1"/>
  <c r="G71" i="53"/>
  <c r="G77" i="53"/>
  <c r="L123" i="34"/>
  <c r="D130" i="52"/>
  <c r="G83" i="50"/>
  <c r="L166" i="50" l="1"/>
  <c r="L210" i="34"/>
  <c r="L209" i="34"/>
  <c r="L122" i="34"/>
  <c r="L165" i="50"/>
  <c r="L124" i="50"/>
  <c r="L80" i="34"/>
  <c r="G40" i="53"/>
  <c r="F42" i="53" s="1"/>
  <c r="G42" i="53" s="1"/>
  <c r="G86" i="53" s="1"/>
  <c r="L165" i="34"/>
  <c r="D86" i="50"/>
  <c r="G121" i="52"/>
  <c r="G27" i="52"/>
  <c r="L164" i="34"/>
  <c r="L77" i="34"/>
  <c r="G258" i="34"/>
  <c r="G255" i="34"/>
  <c r="G110" i="34"/>
  <c r="G154" i="34" s="1"/>
  <c r="G108" i="34"/>
  <c r="G27" i="34"/>
  <c r="G28" i="34" s="1"/>
  <c r="G40" i="34" s="1"/>
  <c r="F42" i="34" s="1"/>
  <c r="G42" i="34" s="1"/>
  <c r="G43" i="34" s="1"/>
  <c r="G162" i="34"/>
  <c r="G206" i="34" s="1"/>
  <c r="G249" i="34"/>
  <c r="G256" i="34"/>
  <c r="G251" i="34"/>
  <c r="G254" i="34"/>
  <c r="G150" i="34"/>
  <c r="G194" i="34" s="1"/>
  <c r="G143" i="34"/>
  <c r="G191" i="34"/>
  <c r="G235" i="34" s="1"/>
  <c r="G151" i="34"/>
  <c r="G195" i="34" s="1"/>
  <c r="G232" i="34"/>
  <c r="G234" i="34"/>
  <c r="G241" i="34"/>
  <c r="G104" i="34"/>
  <c r="G148" i="34" s="1"/>
  <c r="G192" i="34" s="1"/>
  <c r="G67" i="34"/>
  <c r="G145" i="34"/>
  <c r="G189" i="34" s="1"/>
  <c r="G69" i="34"/>
  <c r="G27" i="50"/>
  <c r="G214" i="50"/>
  <c r="L77" i="50"/>
  <c r="G162" i="50"/>
  <c r="G206" i="50" s="1"/>
  <c r="G163" i="50"/>
  <c r="G207" i="50" s="1"/>
  <c r="G210" i="50"/>
  <c r="G161" i="50"/>
  <c r="G205" i="50" s="1"/>
  <c r="G124" i="50"/>
  <c r="G168" i="50" s="1"/>
  <c r="G147" i="50"/>
  <c r="G191" i="50" s="1"/>
  <c r="G110" i="50"/>
  <c r="G114" i="50" s="1"/>
  <c r="G69" i="50"/>
  <c r="G71" i="50" s="1"/>
  <c r="G108" i="50"/>
  <c r="G197" i="50"/>
  <c r="G150" i="50"/>
  <c r="G194" i="50" s="1"/>
  <c r="G145" i="50"/>
  <c r="G189" i="50" s="1"/>
  <c r="G148" i="50"/>
  <c r="G192" i="50" s="1"/>
  <c r="G190" i="50"/>
  <c r="G188" i="50"/>
  <c r="G113" i="50"/>
  <c r="G28" i="50"/>
  <c r="G40" i="50" s="1"/>
  <c r="G143" i="50"/>
  <c r="G67" i="50"/>
  <c r="G83" i="52"/>
  <c r="G127" i="52" s="1"/>
  <c r="L121" i="51"/>
  <c r="G163" i="51"/>
  <c r="G162" i="51"/>
  <c r="G117" i="51"/>
  <c r="G161" i="51" s="1"/>
  <c r="G27" i="51"/>
  <c r="G28" i="51" s="1"/>
  <c r="G108" i="51"/>
  <c r="G127" i="51" s="1"/>
  <c r="G171" i="51" s="1"/>
  <c r="G144" i="51"/>
  <c r="G170" i="51"/>
  <c r="G146" i="51"/>
  <c r="G143" i="51"/>
  <c r="G70" i="51"/>
  <c r="G110" i="51"/>
  <c r="G114" i="51" s="1"/>
  <c r="G67" i="51"/>
  <c r="G123" i="51"/>
  <c r="G167" i="51" s="1"/>
  <c r="G168" i="51"/>
  <c r="G69" i="51"/>
  <c r="G104" i="51"/>
  <c r="G69" i="52"/>
  <c r="G113" i="52" s="1"/>
  <c r="G28" i="52"/>
  <c r="G40" i="52" s="1"/>
  <c r="F42" i="52" s="1"/>
  <c r="G42" i="52" s="1"/>
  <c r="G43" i="52" s="1"/>
  <c r="G99" i="52"/>
  <c r="G110" i="52"/>
  <c r="G67" i="52"/>
  <c r="L124" i="34" l="1"/>
  <c r="L211" i="34" s="1"/>
  <c r="G43" i="53"/>
  <c r="G87" i="53" s="1"/>
  <c r="G84" i="53"/>
  <c r="L166" i="34"/>
  <c r="L121" i="34"/>
  <c r="L163" i="34" s="1"/>
  <c r="L208" i="34" s="1"/>
  <c r="G114" i="34"/>
  <c r="G127" i="34"/>
  <c r="G152" i="34"/>
  <c r="G155" i="34" s="1"/>
  <c r="G238" i="34"/>
  <c r="G236" i="34"/>
  <c r="G250" i="34"/>
  <c r="G233" i="34"/>
  <c r="G113" i="34"/>
  <c r="G158" i="34"/>
  <c r="G198" i="34"/>
  <c r="G239" i="34"/>
  <c r="G187" i="34"/>
  <c r="G157" i="34"/>
  <c r="G111" i="34"/>
  <c r="G71" i="34"/>
  <c r="G72" i="34" s="1"/>
  <c r="G111" i="50"/>
  <c r="L121" i="50"/>
  <c r="L163" i="50" s="1"/>
  <c r="G212" i="50"/>
  <c r="G154" i="50"/>
  <c r="G158" i="50" s="1"/>
  <c r="G202" i="50" s="1"/>
  <c r="G115" i="50"/>
  <c r="G127" i="50"/>
  <c r="G152" i="50"/>
  <c r="G171" i="50" s="1"/>
  <c r="F42" i="50"/>
  <c r="G42" i="50" s="1"/>
  <c r="G43" i="50" s="1"/>
  <c r="G72" i="50"/>
  <c r="G157" i="50"/>
  <c r="G187" i="50"/>
  <c r="G152" i="51"/>
  <c r="G154" i="51"/>
  <c r="G158" i="51"/>
  <c r="G71" i="51"/>
  <c r="G113" i="51"/>
  <c r="G115" i="51" s="1"/>
  <c r="G111" i="51"/>
  <c r="G148" i="51"/>
  <c r="G40" i="51"/>
  <c r="G71" i="52"/>
  <c r="G115" i="52" s="1"/>
  <c r="G111" i="52"/>
  <c r="G115" i="34" l="1"/>
  <c r="G116" i="34" s="1"/>
  <c r="G128" i="34" s="1"/>
  <c r="G159" i="34"/>
  <c r="G160" i="34" s="1"/>
  <c r="G196" i="34"/>
  <c r="G215" i="34" s="1"/>
  <c r="G171" i="34"/>
  <c r="G202" i="34"/>
  <c r="G246" i="34" s="1"/>
  <c r="G242" i="34"/>
  <c r="G84" i="34"/>
  <c r="G201" i="34"/>
  <c r="G231" i="34"/>
  <c r="G116" i="50"/>
  <c r="G128" i="50" s="1"/>
  <c r="F130" i="50" s="1"/>
  <c r="G130" i="50" s="1"/>
  <c r="G131" i="50" s="1"/>
  <c r="G215" i="50"/>
  <c r="G198" i="50"/>
  <c r="G155" i="50"/>
  <c r="G199" i="50" s="1"/>
  <c r="G196" i="50"/>
  <c r="G159" i="50"/>
  <c r="G203" i="50" s="1"/>
  <c r="G201" i="50"/>
  <c r="G84" i="50"/>
  <c r="G116" i="51"/>
  <c r="G128" i="51" s="1"/>
  <c r="G155" i="51"/>
  <c r="G72" i="51"/>
  <c r="G159" i="51"/>
  <c r="G157" i="51"/>
  <c r="F42" i="51"/>
  <c r="G42" i="51" s="1"/>
  <c r="G72" i="52"/>
  <c r="G84" i="52" s="1"/>
  <c r="G240" i="34" l="1"/>
  <c r="G259" i="34"/>
  <c r="G172" i="34"/>
  <c r="F174" i="34" s="1"/>
  <c r="G174" i="34" s="1"/>
  <c r="G175" i="34" s="1"/>
  <c r="G199" i="34"/>
  <c r="G203" i="34"/>
  <c r="G247" i="34" s="1"/>
  <c r="F130" i="34"/>
  <c r="G130" i="34" s="1"/>
  <c r="G131" i="34" s="1"/>
  <c r="G245" i="34"/>
  <c r="F86" i="34"/>
  <c r="F86" i="50"/>
  <c r="G86" i="50" s="1"/>
  <c r="G87" i="50" s="1"/>
  <c r="G160" i="50"/>
  <c r="G84" i="51"/>
  <c r="G160" i="51"/>
  <c r="F130" i="51"/>
  <c r="G130" i="51" s="1"/>
  <c r="G131" i="51" s="1"/>
  <c r="G43" i="51"/>
  <c r="G116" i="52"/>
  <c r="G128" i="52"/>
  <c r="F86" i="52"/>
  <c r="G86" i="52" s="1"/>
  <c r="G130" i="52" s="1"/>
  <c r="G204" i="34" l="1"/>
  <c r="G216" i="34" s="1"/>
  <c r="F218" i="34" s="1"/>
  <c r="G218" i="34" s="1"/>
  <c r="G219" i="34" s="1"/>
  <c r="G243" i="34"/>
  <c r="G86" i="34"/>
  <c r="G172" i="50"/>
  <c r="G204" i="50"/>
  <c r="F86" i="51"/>
  <c r="G86" i="51" s="1"/>
  <c r="G174" i="51" s="1"/>
  <c r="G172" i="51"/>
  <c r="G87" i="52"/>
  <c r="G131" i="52" s="1"/>
  <c r="G260" i="34" l="1"/>
  <c r="F262" i="34"/>
  <c r="G248" i="34"/>
  <c r="G262" i="34"/>
  <c r="G87" i="34"/>
  <c r="G263" i="34" s="1"/>
  <c r="F174" i="50"/>
  <c r="G174" i="50" s="1"/>
  <c r="G218" i="50" s="1"/>
  <c r="G216" i="50"/>
  <c r="G87" i="51"/>
  <c r="G175" i="51" s="1"/>
  <c r="G175" i="50" l="1"/>
  <c r="G219"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J17" authorId="0" shapeId="0" xr:uid="{00000000-0006-0000-0000-000001000000}">
      <text>
        <r>
          <rPr>
            <b/>
            <sz val="8"/>
            <color indexed="81"/>
            <rFont val="Tahoma"/>
            <family val="2"/>
          </rPr>
          <t>If F&amp;A is sponsor limited, select "Other" and enter sponsor limited rate in J18.</t>
        </r>
        <r>
          <rPr>
            <sz val="8"/>
            <color indexed="81"/>
            <rFont val="Tahoma"/>
            <family val="2"/>
          </rPr>
          <t xml:space="preserve">
</t>
        </r>
      </text>
    </comment>
    <comment ref="G22" authorId="1" shapeId="0" xr:uid="{00000000-0006-0000-0000-000002000000}">
      <text>
        <r>
          <rPr>
            <sz val="9"/>
            <color indexed="81"/>
            <rFont val="Tahoma"/>
            <family val="2"/>
          </rPr>
          <t xml:space="preserve">Contingent Employees are appointed less than 180 consecutive days and Transients work on a recurring but intermittent basis (WAE-When Actually Employed).
</t>
        </r>
      </text>
    </comment>
    <comment ref="G33" authorId="2" shapeId="0" xr:uid="{00000000-0006-0000-0000-000003000000}">
      <text>
        <r>
          <rPr>
            <sz val="8"/>
            <color indexed="81"/>
            <rFont val="Tahoma"/>
            <family val="2"/>
          </rPr>
          <t>Insert all Subcontract funds in Column K.</t>
        </r>
      </text>
    </comment>
    <comment ref="G38" authorId="0" shapeId="0" xr:uid="{00000000-0006-0000-0000-00000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G39" authorId="1" shapeId="0" xr:uid="{00000000-0006-0000-00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J17" authorId="0" shapeId="0" xr:uid="{00000000-0006-0000-0100-000001000000}">
      <text>
        <r>
          <rPr>
            <b/>
            <sz val="8"/>
            <color indexed="81"/>
            <rFont val="Tahoma"/>
            <family val="2"/>
          </rPr>
          <t>If F&amp;A is sponsor limited, select "Other" and enter sponsor limited rate in J18.</t>
        </r>
        <r>
          <rPr>
            <sz val="8"/>
            <color indexed="81"/>
            <rFont val="Tahoma"/>
            <family val="2"/>
          </rPr>
          <t xml:space="preserve">
</t>
        </r>
      </text>
    </comment>
    <comment ref="G22" authorId="1" shapeId="0" xr:uid="{00000000-0006-0000-0100-000002000000}">
      <text>
        <r>
          <rPr>
            <sz val="9"/>
            <color indexed="81"/>
            <rFont val="Tahoma"/>
            <family val="2"/>
          </rPr>
          <t xml:space="preserve">Contingent Employees are appointed less than 180 consecutive days and Transients work on a recurring but intermittent basis (WAE-When Actually Employed).
</t>
        </r>
      </text>
    </comment>
    <comment ref="G33" authorId="2" shapeId="0" xr:uid="{00000000-0006-0000-0100-000003000000}">
      <text>
        <r>
          <rPr>
            <sz val="8"/>
            <color indexed="81"/>
            <rFont val="Tahoma"/>
            <family val="2"/>
          </rPr>
          <t>Insert all Subcontract funds in Column K.</t>
        </r>
      </text>
    </comment>
    <comment ref="G38" authorId="0" shapeId="0" xr:uid="{00000000-0006-0000-0100-00000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G39" authorId="1" shapeId="0" xr:uid="{00000000-0006-0000-01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G66" authorId="0" shapeId="0" xr:uid="{00000000-0006-0000-0100-000006000000}">
      <text>
        <r>
          <rPr>
            <sz val="9"/>
            <color indexed="81"/>
            <rFont val="Tahoma"/>
            <family val="2"/>
          </rPr>
          <t>Contingent Employees are appointed less than 180 consecutive days and Transients work on a recurring but intermittent basis (WAE-When Actually Employed).</t>
        </r>
        <r>
          <rPr>
            <sz val="9"/>
            <color indexed="81"/>
            <rFont val="Tahoma"/>
            <family val="2"/>
          </rPr>
          <t xml:space="preserve">
</t>
        </r>
      </text>
    </comment>
    <comment ref="G77" authorId="2" shapeId="0" xr:uid="{00000000-0006-0000-0100-000007000000}">
      <text>
        <r>
          <rPr>
            <sz val="8"/>
            <color indexed="81"/>
            <rFont val="Tahoma"/>
            <family val="2"/>
          </rPr>
          <t>Insert all Subcontract funds in Column K.</t>
        </r>
      </text>
    </comment>
    <comment ref="G83" authorId="1" shapeId="0" xr:uid="{00000000-0006-0000-0100-000008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J17" authorId="0" shapeId="0" xr:uid="{00000000-0006-0000-0200-000001000000}">
      <text>
        <r>
          <rPr>
            <b/>
            <sz val="8"/>
            <color indexed="81"/>
            <rFont val="Tahoma"/>
            <family val="2"/>
          </rPr>
          <t>If F&amp;A is sponsor limited, select "Other" and enter sponsor limited rate in J18.</t>
        </r>
        <r>
          <rPr>
            <sz val="8"/>
            <color indexed="81"/>
            <rFont val="Tahoma"/>
            <family val="2"/>
          </rPr>
          <t xml:space="preserve">
</t>
        </r>
      </text>
    </comment>
    <comment ref="G22" authorId="1" shapeId="0" xr:uid="{00000000-0006-0000-0200-000002000000}">
      <text>
        <r>
          <rPr>
            <sz val="9"/>
            <color indexed="81"/>
            <rFont val="Tahoma"/>
            <family val="2"/>
          </rPr>
          <t xml:space="preserve">Contingent Employees are appointed less than 180 consecutive days and Transients work on a recurring but intermittent basis (WAE-When Actually Employed).
</t>
        </r>
      </text>
    </comment>
    <comment ref="G33" authorId="2" shapeId="0" xr:uid="{00000000-0006-0000-0200-000003000000}">
      <text>
        <r>
          <rPr>
            <sz val="8"/>
            <color indexed="81"/>
            <rFont val="Tahoma"/>
            <family val="2"/>
          </rPr>
          <t>Insert all Subcontract funds in Column K.</t>
        </r>
      </text>
    </comment>
    <comment ref="G38" authorId="0" shapeId="0" xr:uid="{00000000-0006-0000-0200-00000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G39" authorId="1" shapeId="0" xr:uid="{00000000-0006-0000-02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G66" authorId="0" shapeId="0" xr:uid="{00000000-0006-0000-0200-000006000000}">
      <text>
        <r>
          <rPr>
            <sz val="9"/>
            <color indexed="81"/>
            <rFont val="Tahoma"/>
            <family val="2"/>
          </rPr>
          <t>Contingent Employees are appointed less than 180 consecutive days and Transients work on a recurring but intermittent basis (WAE-When Actually Employed).</t>
        </r>
        <r>
          <rPr>
            <sz val="9"/>
            <color indexed="81"/>
            <rFont val="Tahoma"/>
            <family val="2"/>
          </rPr>
          <t xml:space="preserve">
</t>
        </r>
      </text>
    </comment>
    <comment ref="G77" authorId="2" shapeId="0" xr:uid="{00000000-0006-0000-0200-000007000000}">
      <text>
        <r>
          <rPr>
            <sz val="8"/>
            <color indexed="81"/>
            <rFont val="Tahoma"/>
            <family val="2"/>
          </rPr>
          <t>Insert all Subcontract funds in Column K.</t>
        </r>
      </text>
    </comment>
    <comment ref="G83" authorId="1" shapeId="0" xr:uid="{00000000-0006-0000-0200-000008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10" authorId="0" shapeId="0" xr:uid="{00000000-0006-0000-0200-000009000000}">
      <text>
        <r>
          <rPr>
            <sz val="9"/>
            <color indexed="81"/>
            <rFont val="Tahoma"/>
            <family val="2"/>
          </rPr>
          <t xml:space="preserve">Contingent Employees are appointed less than 180 consecutive days and Transients work on a recurring but intermittent basis (WAE-When Actually Employed).
</t>
        </r>
      </text>
    </comment>
    <comment ref="G121" authorId="2" shapeId="0" xr:uid="{00000000-0006-0000-0200-00000A000000}">
      <text>
        <r>
          <rPr>
            <sz val="8"/>
            <color indexed="81"/>
            <rFont val="Tahoma"/>
            <family val="2"/>
          </rPr>
          <t>Insert all Subcontract funds in Column K.</t>
        </r>
      </text>
    </comment>
    <comment ref="G127" authorId="1" shapeId="0" xr:uid="{00000000-0006-0000-0200-00000B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J17" authorId="0" shapeId="0" xr:uid="{00000000-0006-0000-0300-000001000000}">
      <text>
        <r>
          <rPr>
            <b/>
            <sz val="8"/>
            <color indexed="81"/>
            <rFont val="Tahoma"/>
            <family val="2"/>
          </rPr>
          <t>If F&amp;A is sponsor limited, select "Other" and enter sponsor limited rate in J18.</t>
        </r>
        <r>
          <rPr>
            <sz val="8"/>
            <color indexed="81"/>
            <rFont val="Tahoma"/>
            <family val="2"/>
          </rPr>
          <t xml:space="preserve">
</t>
        </r>
      </text>
    </comment>
    <comment ref="G22" authorId="1" shapeId="0" xr:uid="{00000000-0006-0000-0300-000002000000}">
      <text>
        <r>
          <rPr>
            <sz val="9"/>
            <color indexed="81"/>
            <rFont val="Tahoma"/>
            <family val="2"/>
          </rPr>
          <t xml:space="preserve">Contingent Employees are appointed less than 180 consecutive days and Transients work on a recurring but intermittent basis (WAE-When Actually Employed).
</t>
        </r>
      </text>
    </comment>
    <comment ref="G33" authorId="2" shapeId="0" xr:uid="{00000000-0006-0000-0300-000003000000}">
      <text>
        <r>
          <rPr>
            <sz val="8"/>
            <color indexed="81"/>
            <rFont val="Tahoma"/>
            <family val="2"/>
          </rPr>
          <t>Insert all Subcontract funds in Column K.</t>
        </r>
      </text>
    </comment>
    <comment ref="G38" authorId="0" shapeId="0" xr:uid="{00000000-0006-0000-0300-00000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G39" authorId="1" shapeId="0" xr:uid="{00000000-0006-0000-03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G66" authorId="0" shapeId="0" xr:uid="{00000000-0006-0000-0300-000006000000}">
      <text>
        <r>
          <rPr>
            <sz val="9"/>
            <color indexed="81"/>
            <rFont val="Tahoma"/>
            <family val="2"/>
          </rPr>
          <t>Contingent Employees are appointed less than 180 consecutive days and Transients work on a recurring but intermittent basis (WAE-When Actually Employed).</t>
        </r>
        <r>
          <rPr>
            <sz val="9"/>
            <color indexed="81"/>
            <rFont val="Tahoma"/>
            <family val="2"/>
          </rPr>
          <t xml:space="preserve">
</t>
        </r>
      </text>
    </comment>
    <comment ref="G77" authorId="2" shapeId="0" xr:uid="{00000000-0006-0000-0300-000007000000}">
      <text>
        <r>
          <rPr>
            <sz val="8"/>
            <color indexed="81"/>
            <rFont val="Tahoma"/>
            <family val="2"/>
          </rPr>
          <t>Insert all Subcontract funds in Column K.</t>
        </r>
      </text>
    </comment>
    <comment ref="G83" authorId="1" shapeId="0" xr:uid="{00000000-0006-0000-0300-000008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10" authorId="0" shapeId="0" xr:uid="{00000000-0006-0000-0300-000009000000}">
      <text>
        <r>
          <rPr>
            <sz val="9"/>
            <color indexed="81"/>
            <rFont val="Tahoma"/>
            <family val="2"/>
          </rPr>
          <t xml:space="preserve">Contingent Employees are appointed less than 180 consecutive days and Transients work on a recurring but intermittent basis (WAE-When Actually Employed).
</t>
        </r>
      </text>
    </comment>
    <comment ref="G121" authorId="2" shapeId="0" xr:uid="{00000000-0006-0000-0300-00000A000000}">
      <text>
        <r>
          <rPr>
            <sz val="8"/>
            <color indexed="81"/>
            <rFont val="Tahoma"/>
            <family val="2"/>
          </rPr>
          <t>Insert all Subcontract funds in Column K.</t>
        </r>
      </text>
    </comment>
    <comment ref="G127" authorId="1" shapeId="0" xr:uid="{00000000-0006-0000-0300-00000B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54" authorId="0" shapeId="0" xr:uid="{00000000-0006-0000-0300-00000C000000}">
      <text>
        <r>
          <rPr>
            <sz val="9"/>
            <color indexed="81"/>
            <rFont val="Tahoma"/>
            <family val="2"/>
          </rPr>
          <t xml:space="preserve">Contingent Employees are appointed less than 180 consecutive days and Transients work on a recurring but intermittent basis (WAE-When Actually Employed).
</t>
        </r>
      </text>
    </comment>
    <comment ref="G165" authorId="2" shapeId="0" xr:uid="{00000000-0006-0000-0300-00000D000000}">
      <text>
        <r>
          <rPr>
            <sz val="8"/>
            <color indexed="81"/>
            <rFont val="Tahoma"/>
            <family val="2"/>
          </rPr>
          <t>Insert all Subcontract funds in Column K.</t>
        </r>
      </text>
    </comment>
    <comment ref="G171" authorId="1" shapeId="0" xr:uid="{00000000-0006-0000-0300-00000E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J17" authorId="0" shapeId="0" xr:uid="{00000000-0006-0000-0400-000001000000}">
      <text>
        <r>
          <rPr>
            <b/>
            <sz val="8"/>
            <color indexed="81"/>
            <rFont val="Tahoma"/>
            <family val="2"/>
          </rPr>
          <t>If F&amp;A is sponsor limited, select "Other" and enter sponsor limited rate in J18.</t>
        </r>
        <r>
          <rPr>
            <sz val="8"/>
            <color indexed="81"/>
            <rFont val="Tahoma"/>
            <family val="2"/>
          </rPr>
          <t xml:space="preserve">
</t>
        </r>
      </text>
    </comment>
    <comment ref="G22" authorId="1" shapeId="0" xr:uid="{00000000-0006-0000-0400-000002000000}">
      <text>
        <r>
          <rPr>
            <sz val="9"/>
            <color indexed="81"/>
            <rFont val="Tahoma"/>
            <family val="2"/>
          </rPr>
          <t xml:space="preserve">Contingent Employees are appointed less than 180 consecutive days and Transients work on a recurring but intermittent basis (WAE-When Actually Employed).
</t>
        </r>
      </text>
    </comment>
    <comment ref="G33" authorId="2" shapeId="0" xr:uid="{00000000-0006-0000-0400-000003000000}">
      <text>
        <r>
          <rPr>
            <sz val="8"/>
            <color indexed="81"/>
            <rFont val="Tahoma"/>
            <family val="2"/>
          </rPr>
          <t>Insert all Subcontract funds in Column K.</t>
        </r>
      </text>
    </comment>
    <comment ref="G38" authorId="0" shapeId="0" xr:uid="{00000000-0006-0000-0400-00000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G39" authorId="1" shapeId="0" xr:uid="{00000000-0006-0000-04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G66" authorId="0" shapeId="0" xr:uid="{00000000-0006-0000-0400-000006000000}">
      <text>
        <r>
          <rPr>
            <sz val="9"/>
            <color indexed="81"/>
            <rFont val="Tahoma"/>
            <family val="2"/>
          </rPr>
          <t>Contingent Employees are appointed less than 180 consecutive days and Transients work on a recurring but intermittent basis (WAE-When Actually Employed).</t>
        </r>
        <r>
          <rPr>
            <sz val="9"/>
            <color indexed="81"/>
            <rFont val="Tahoma"/>
            <family val="2"/>
          </rPr>
          <t xml:space="preserve">
</t>
        </r>
      </text>
    </comment>
    <comment ref="G77" authorId="2" shapeId="0" xr:uid="{00000000-0006-0000-0400-000007000000}">
      <text>
        <r>
          <rPr>
            <sz val="8"/>
            <color indexed="81"/>
            <rFont val="Tahoma"/>
            <family val="2"/>
          </rPr>
          <t>Insert all Subcontract funds in Column K.</t>
        </r>
      </text>
    </comment>
    <comment ref="G83" authorId="1" shapeId="0" xr:uid="{00000000-0006-0000-0400-000008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10" authorId="0" shapeId="0" xr:uid="{00000000-0006-0000-0400-000009000000}">
      <text>
        <r>
          <rPr>
            <sz val="9"/>
            <color indexed="81"/>
            <rFont val="Tahoma"/>
            <family val="2"/>
          </rPr>
          <t xml:space="preserve">Contingent Employees are appointed less than 180 consecutive days and Transients work on a recurring but intermittent basis (WAE-When Actually Employed).
</t>
        </r>
      </text>
    </comment>
    <comment ref="G121" authorId="2" shapeId="0" xr:uid="{00000000-0006-0000-0400-00000A000000}">
      <text>
        <r>
          <rPr>
            <sz val="8"/>
            <color indexed="81"/>
            <rFont val="Tahoma"/>
            <family val="2"/>
          </rPr>
          <t>Insert all Subcontract funds in Column K.</t>
        </r>
      </text>
    </comment>
    <comment ref="G127" authorId="1" shapeId="0" xr:uid="{00000000-0006-0000-0400-00000B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54" authorId="0" shapeId="0" xr:uid="{00000000-0006-0000-0400-00000C000000}">
      <text>
        <r>
          <rPr>
            <sz val="9"/>
            <color indexed="81"/>
            <rFont val="Tahoma"/>
            <family val="2"/>
          </rPr>
          <t xml:space="preserve">Contingent Employees are appointed less than 180 consecutive days and Transients work on a recurring but intermittent basis (WAE-When Actually Employed).
</t>
        </r>
      </text>
    </comment>
    <comment ref="G165" authorId="2" shapeId="0" xr:uid="{00000000-0006-0000-0400-00000D000000}">
      <text>
        <r>
          <rPr>
            <sz val="8"/>
            <color indexed="81"/>
            <rFont val="Tahoma"/>
            <family val="2"/>
          </rPr>
          <t>Insert all Subcontract funds in Column K.</t>
        </r>
      </text>
    </comment>
    <comment ref="G171" authorId="1" shapeId="0" xr:uid="{00000000-0006-0000-0400-00000E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98" authorId="0" shapeId="0" xr:uid="{00000000-0006-0000-0400-00000F000000}">
      <text>
        <r>
          <rPr>
            <sz val="9"/>
            <color indexed="81"/>
            <rFont val="Tahoma"/>
            <family val="2"/>
          </rPr>
          <t xml:space="preserve">Contingent Employees are appointed less than 180 consecutive days and Transients work on a recurring but intermittent basis (WAE-When Actually Employed).
</t>
        </r>
      </text>
    </comment>
    <comment ref="G209" authorId="2" shapeId="0" xr:uid="{00000000-0006-0000-0400-000010000000}">
      <text>
        <r>
          <rPr>
            <sz val="8"/>
            <color indexed="81"/>
            <rFont val="Tahoma"/>
            <family val="2"/>
          </rPr>
          <t>Insert all Subcontract funds in Column K.</t>
        </r>
      </text>
    </comment>
    <comment ref="G215" authorId="1" shapeId="0" xr:uid="{00000000-0006-0000-0400-000011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sharedStrings.xml><?xml version="1.0" encoding="utf-8"?>
<sst xmlns="http://schemas.openxmlformats.org/spreadsheetml/2006/main" count="1544" uniqueCount="109">
  <si>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</si>
  <si>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</si>
  <si>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</si>
  <si>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</si>
  <si>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</si>
  <si>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</si>
  <si>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</si>
  <si>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</si>
  <si>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</si>
  <si>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</si>
  <si>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</si>
  <si>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</si>
  <si>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</si>
  <si>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</si>
  <si>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</si>
  <si>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</si>
  <si>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</si>
  <si>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</si>
  <si>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</si>
  <si>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</si>
  <si>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</si>
  <si>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</si>
  <si>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</si>
  <si>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</si>
  <si>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</si>
  <si>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</si>
  <si>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</si>
  <si>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</si>
  <si>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</si>
  <si>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</si>
  <si>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</si>
  <si>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</si>
  <si>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</si>
  <si>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</si>
  <si>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</si>
  <si>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</si>
  <si>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</si>
  <si>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</si>
  <si>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</si>
  <si>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</si>
  <si>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</si>
  <si>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</si>
  <si>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</si>
  <si>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</si>
  <si>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</si>
  <si>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</si>
  <si>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</si>
  <si>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</si>
  <si>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</si>
  <si>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</si>
  <si>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</si>
  <si>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</si>
  <si>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</si>
  <si>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</si>
  <si>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</si>
  <si>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</si>
  <si>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</si>
  <si>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</si>
  <si>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</si>
  <si>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</si>
  <si>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</si>
  <si>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</si>
  <si>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</si>
  <si>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</si>
  <si>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</si>
  <si>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</si>
  <si>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</si>
  <si>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</si>
  <si>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Non-State On-Campus</t>
  </si>
  <si>
    <t>Research State On-Campus</t>
  </si>
  <si>
    <t>Public Service Non-State On-Campus</t>
  </si>
  <si>
    <t>Public Service State On-Campus</t>
  </si>
  <si>
    <t>Instruction Non-State On-Campus</t>
  </si>
  <si>
    <t>Instruction State On-Campus</t>
  </si>
  <si>
    <t>Off-Campus Non-State</t>
  </si>
  <si>
    <t>Off-Campus State</t>
  </si>
  <si>
    <t>Other (enter rate below)</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</si>
  <si>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</si>
  <si>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</si>
  <si>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</si>
  <si>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</si>
  <si>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</si>
  <si>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</si>
  <si>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</si>
  <si>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</si>
  <si>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</si>
  <si>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</si>
  <si>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TO BE USED WHEN PROJECT PERIOD IS &gt; 4 YEARS TO 5 YEARS</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</si>
  <si>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</si>
  <si>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</si>
  <si>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</si>
  <si>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</si>
  <si>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</si>
  <si>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</si>
  <si>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TO BE USED WHEN PROJECT PERIOD IS &gt; 3 YEARS TO 4 YEARS</t>
  </si>
  <si>
    <t>TO BE USED WHEN PROJECT PERIOD IS &gt; 2 YEARS TO 3 YEARS</t>
  </si>
  <si>
    <t>Tuition Remission</t>
  </si>
  <si>
    <t>Tuition Remission                           @</t>
  </si>
  <si>
    <t>TO BE USED WHEN PROJECT PERIOD IS &gt; 1 YEAR TO 2 YEARS</t>
  </si>
  <si>
    <t>TO BE USED WHEN PROJECT PERIOD IS &lt;= 12 MONTHS</t>
  </si>
  <si>
    <t>Office of Sponsored Programs</t>
  </si>
  <si>
    <t>Date</t>
  </si>
  <si>
    <t xml:space="preserve">**Base = MTDC = Total Direct Costs - Equipment - Each Subcontract in excess of $25,000 (only the first $25,000 of each </t>
  </si>
  <si>
    <t>subcontract is included) - Tuition Remission - Participant Support Costs</t>
  </si>
  <si>
    <t>Q.</t>
  </si>
  <si>
    <t>Participant Support Costs</t>
  </si>
  <si>
    <t>Research Associate</t>
  </si>
  <si>
    <t>Darya Courville, Executive Director</t>
  </si>
  <si>
    <t>Enter Projected Start Date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</si>
</sst>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0.0%"/>
    <numFmt numFmtId="165" formatCode="&quot;$&quot;#,##0"/>
    <numFmt numFmtId="166" formatCode="mmmm\-yy"/>
    <numFmt numFmtId="167" formatCode="mmm\-yyyy"/>
    <numFmt numFmtId="168" formatCode="mmmm\-yyyy"/>
  </numFmts>
  <fonts count="15">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b/>
      <sz val="14"/>
      <color rgb="FFFF0000"/>
      <name val="Geneva"/>
    </font>
  </fonts>
  <fills count="6">
    <fill>
      <patternFill patternType="none"/>
    </fill>
    <fill>
      <patternFill patternType="gray125"/>
    </fill>
    <fill>
      <patternFill patternType="solid">
        <fgColor indexed="47"/>
        <bgColor indexed="64"/>
      </patternFill>
    </fill>
    <fill>
      <patternFill patternType="solid">
        <fgColor indexed="47"/>
        <bgColor indexed="47"/>
      </patternFill>
    </fill>
    <fill>
      <patternFill patternType="solid">
        <fgColor indexed="13"/>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13">
    <xf numFmtId="0" fontId="0" fillId="0" borderId="0" xfId="0"/>
    <xf numFmtId="0" fontId="6" fillId="0" borderId="0" xfId="0" applyFont="1" applyBorder="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2" xfId="0" quotePrefix="1" applyNumberFormat="1" applyFont="1" applyBorder="1" applyAlignment="1">
      <alignment horizontal="center"/>
    </xf>
    <xf numFmtId="0" fontId="5" fillId="0" borderId="6" xfId="0" applyFont="1" applyBorder="1"/>
    <xf numFmtId="0" fontId="5" fillId="0" borderId="2" xfId="0" quotePrefix="1" applyFont="1" applyBorder="1" applyAlignment="1">
      <alignment horizontal="center"/>
    </xf>
    <xf numFmtId="0" fontId="5" fillId="0" borderId="7" xfId="0" applyFont="1" applyBorder="1" applyAlignment="1">
      <alignment horizontal="center"/>
    </xf>
    <xf numFmtId="0" fontId="5" fillId="0" borderId="8" xfId="0" applyFont="1" applyBorder="1"/>
    <xf numFmtId="0" fontId="5" fillId="0" borderId="9" xfId="0" applyFont="1" applyBorder="1" applyAlignment="1">
      <alignment horizontal="center"/>
    </xf>
    <xf numFmtId="0" fontId="5" fillId="0" borderId="0" xfId="0" applyFont="1" applyBorder="1" applyProtection="1">
      <protection locked="0"/>
    </xf>
    <xf numFmtId="0" fontId="5" fillId="0" borderId="2" xfId="0" applyFont="1" applyBorder="1" applyProtection="1">
      <protection locked="0"/>
    </xf>
    <xf numFmtId="0" fontId="5" fillId="0" borderId="10" xfId="0" applyFont="1" applyBorder="1"/>
    <xf numFmtId="0" fontId="6" fillId="0" borderId="11" xfId="0" applyFont="1" applyBorder="1"/>
    <xf numFmtId="0" fontId="5" fillId="0" borderId="11" xfId="0" applyFont="1" applyBorder="1"/>
    <xf numFmtId="0" fontId="5" fillId="0" borderId="12" xfId="0" applyFont="1" applyBorder="1"/>
    <xf numFmtId="0" fontId="5" fillId="0" borderId="0" xfId="0" applyFont="1" applyBorder="1" applyAlignment="1">
      <alignment horizontal="left"/>
    </xf>
    <xf numFmtId="165" fontId="5" fillId="0" borderId="13" xfId="0" applyNumberFormat="1" applyFont="1" applyBorder="1" applyAlignment="1">
      <alignment horizontal="center"/>
    </xf>
    <xf numFmtId="165" fontId="5" fillId="0" borderId="14" xfId="0" applyNumberFormat="1" applyFont="1" applyBorder="1" applyAlignment="1">
      <alignment horizontal="center"/>
    </xf>
    <xf numFmtId="165" fontId="6" fillId="0" borderId="15" xfId="0" applyNumberFormat="1" applyFont="1" applyBorder="1" applyAlignment="1">
      <alignment horizontal="center"/>
    </xf>
    <xf numFmtId="0" fontId="5" fillId="0" borderId="5" xfId="0" applyFont="1" applyFill="1" applyBorder="1" applyAlignment="1">
      <alignment horizontal="center"/>
    </xf>
    <xf numFmtId="0" fontId="5" fillId="0" borderId="2" xfId="0" applyFont="1" applyFill="1" applyBorder="1"/>
    <xf numFmtId="0" fontId="5" fillId="0" borderId="0" xfId="0" quotePrefix="1" applyFont="1" applyAlignment="1">
      <alignment horizontal="center"/>
    </xf>
    <xf numFmtId="0" fontId="5" fillId="0" borderId="5" xfId="0" applyFont="1" applyBorder="1" applyAlignment="1">
      <alignment horizontal="right"/>
    </xf>
    <xf numFmtId="164" fontId="8" fillId="0" borderId="0" xfId="0" applyNumberFormat="1" applyFont="1" applyBorder="1" applyAlignment="1" applyProtection="1">
      <alignment horizontal="left"/>
      <protection locked="0"/>
    </xf>
    <xf numFmtId="0" fontId="9" fillId="0" borderId="0" xfId="0" applyFont="1" applyAlignment="1">
      <alignment horizontal="right"/>
    </xf>
    <xf numFmtId="5" fontId="8" fillId="0" borderId="16" xfId="0" applyNumberFormat="1" applyFont="1" applyBorder="1" applyAlignment="1">
      <alignment horizontal="left"/>
    </xf>
    <xf numFmtId="165" fontId="5" fillId="2" borderId="13" xfId="0" applyNumberFormat="1" applyFont="1" applyFill="1" applyBorder="1" applyAlignment="1">
      <alignment horizontal="center"/>
    </xf>
    <xf numFmtId="0" fontId="0" fillId="0" borderId="0" xfId="0" applyAlignment="1">
      <alignment horizontal="centerContinuous"/>
    </xf>
    <xf numFmtId="0" fontId="0" fillId="0" borderId="0" xfId="0" applyAlignment="1">
      <alignment horizontal="left"/>
    </xf>
    <xf numFmtId="0" fontId="6" fillId="0" borderId="17" xfId="0" applyFont="1" applyBorder="1" applyAlignment="1">
      <alignment horizontal="center"/>
    </xf>
    <xf numFmtId="0" fontId="5" fillId="3" borderId="14" xfId="0" applyFont="1" applyFill="1" applyBorder="1"/>
    <xf numFmtId="165" fontId="5" fillId="2" borderId="14" xfId="0" applyNumberFormat="1" applyFont="1" applyFill="1" applyBorder="1" applyAlignment="1">
      <alignment horizontal="center"/>
    </xf>
    <xf numFmtId="0" fontId="5" fillId="0" borderId="18" xfId="0" applyFont="1" applyBorder="1" applyAlignment="1">
      <alignment horizontal="center"/>
    </xf>
    <xf numFmtId="0" fontId="5" fillId="0" borderId="5" xfId="0" quotePrefix="1" applyFont="1" applyBorder="1" applyAlignment="1">
      <alignment horizontal="center"/>
    </xf>
    <xf numFmtId="165" fontId="6" fillId="0" borderId="19" xfId="0" applyNumberFormat="1" applyFont="1" applyBorder="1" applyAlignment="1">
      <alignment horizontal="center"/>
    </xf>
    <xf numFmtId="0" fontId="0" fillId="0" borderId="20" xfId="0" applyBorder="1"/>
    <xf numFmtId="0" fontId="0" fillId="0" borderId="21" xfId="0" applyBorder="1"/>
    <xf numFmtId="0" fontId="0" fillId="0" borderId="22" xfId="0" applyBorder="1"/>
    <xf numFmtId="165" fontId="0" fillId="0" borderId="23" xfId="0" applyNumberFormat="1" applyBorder="1"/>
    <xf numFmtId="165" fontId="0" fillId="0" borderId="8" xfId="0" applyNumberFormat="1" applyBorder="1"/>
    <xf numFmtId="165" fontId="0" fillId="0" borderId="10" xfId="0" applyNumberFormat="1" applyBorder="1"/>
    <xf numFmtId="0" fontId="0" fillId="0" borderId="24"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5" xfId="0" applyNumberFormat="1" applyFont="1" applyFill="1" applyBorder="1"/>
    <xf numFmtId="0" fontId="12" fillId="0" borderId="0" xfId="0" applyFont="1"/>
    <xf numFmtId="0" fontId="1" fillId="0" borderId="0" xfId="0" applyFont="1" applyFill="1" applyBorder="1"/>
    <xf numFmtId="0" fontId="0" fillId="0" borderId="0" xfId="0" applyAlignment="1">
      <alignment wrapText="1"/>
    </xf>
    <xf numFmtId="166" fontId="0" fillId="0" borderId="0" xfId="0" applyNumberFormat="1"/>
    <xf numFmtId="10" fontId="0" fillId="0" borderId="0" xfId="0" applyNumberFormat="1" applyBorder="1"/>
    <xf numFmtId="0" fontId="0" fillId="0" borderId="0" xfId="0" applyFont="1"/>
    <xf numFmtId="167" fontId="0" fillId="0" borderId="0" xfId="0" applyNumberFormat="1"/>
    <xf numFmtId="9" fontId="2" fillId="0" borderId="25" xfId="1" applyFont="1" applyFill="1" applyBorder="1"/>
    <xf numFmtId="168" fontId="0" fillId="5" borderId="25" xfId="0" applyNumberFormat="1" applyFill="1" applyBorder="1"/>
    <xf numFmtId="168" fontId="0" fillId="0" borderId="0" xfId="0" applyNumberFormat="1" applyFill="1" applyBorder="1"/>
    <xf numFmtId="0" fontId="0" fillId="0" borderId="0" xfId="0" applyFill="1"/>
    <xf numFmtId="0" fontId="0" fillId="0" borderId="0" xfId="0" applyBorder="1"/>
    <xf numFmtId="0" fontId="6" fillId="0" borderId="0" xfId="0" applyFont="1" applyFill="1"/>
    <xf numFmtId="0" fontId="5" fillId="3" borderId="26" xfId="0" applyFont="1" applyFill="1" applyBorder="1"/>
    <xf numFmtId="164" fontId="8" fillId="0" borderId="6" xfId="0" applyNumberFormat="1" applyFont="1" applyBorder="1" applyAlignment="1" applyProtection="1">
      <alignment horizontal="left"/>
      <protection locked="0"/>
    </xf>
    <xf numFmtId="0" fontId="5" fillId="0" borderId="27" xfId="0" applyFont="1" applyBorder="1" applyAlignment="1">
      <alignment horizontal="center"/>
    </xf>
    <xf numFmtId="0" fontId="5" fillId="0" borderId="28" xfId="0" applyFont="1" applyBorder="1"/>
    <xf numFmtId="0" fontId="10" fillId="0" borderId="0" xfId="0" applyFont="1" applyBorder="1" applyAlignment="1">
      <alignment horizontal="center"/>
    </xf>
    <xf numFmtId="0" fontId="10" fillId="0" borderId="0" xfId="0" applyFont="1" applyBorder="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9" xfId="0" applyFont="1" applyBorder="1" applyAlignment="1">
      <alignment horizontal="center"/>
    </xf>
    <xf numFmtId="0" fontId="5" fillId="0" borderId="30" xfId="0" applyFont="1" applyBorder="1"/>
    <xf numFmtId="0" fontId="6" fillId="0" borderId="0" xfId="0" applyFont="1" applyBorder="1" applyAlignment="1" applyProtection="1">
      <alignment horizontal="center" vertical="center"/>
      <protection locked="0"/>
    </xf>
    <xf numFmtId="10" fontId="8" fillId="0" borderId="6" xfId="0" applyNumberFormat="1" applyFont="1" applyBorder="1" applyAlignment="1" applyProtection="1">
      <alignment horizontal="left"/>
      <protection locked="0"/>
    </xf>
    <xf numFmtId="6" fontId="5" fillId="0" borderId="6" xfId="0" applyNumberFormat="1" applyFont="1" applyBorder="1"/>
    <xf numFmtId="0" fontId="9" fillId="0" borderId="0" xfId="0" applyFont="1" applyBorder="1" applyAlignment="1">
      <alignment horizontal="right"/>
    </xf>
    <xf numFmtId="9" fontId="8" fillId="0" borderId="6" xfId="0" applyNumberFormat="1" applyFont="1" applyBorder="1" applyAlignment="1" applyProtection="1">
      <alignment horizontal="left"/>
      <protection locked="0"/>
    </xf>
    <xf numFmtId="0" fontId="5" fillId="0" borderId="2" xfId="0" applyNumberFormat="1" applyFont="1" applyBorder="1"/>
    <xf numFmtId="0" fontId="5" fillId="0" borderId="0" xfId="0" quotePrefix="1" applyFont="1" applyBorder="1" applyAlignment="1">
      <alignment horizontal="center"/>
    </xf>
    <xf numFmtId="2" fontId="5" fillId="0" borderId="2" xfId="0" applyNumberFormat="1" applyFont="1" applyBorder="1"/>
    <xf numFmtId="165" fontId="5" fillId="0" borderId="13" xfId="0" applyNumberFormat="1" applyFont="1" applyFill="1" applyBorder="1" applyAlignment="1">
      <alignment horizontal="center"/>
    </xf>
    <xf numFmtId="10" fontId="0" fillId="0" borderId="0" xfId="0" applyNumberFormat="1" applyFill="1" applyBorder="1"/>
    <xf numFmtId="165" fontId="5" fillId="0" borderId="14" xfId="0" applyNumberFormat="1" applyFont="1" applyFill="1" applyBorder="1" applyAlignment="1">
      <alignment horizontal="center"/>
    </xf>
    <xf numFmtId="9" fontId="8" fillId="0" borderId="6" xfId="1" applyFont="1" applyBorder="1" applyAlignment="1">
      <alignment horizontal="left"/>
    </xf>
    <xf numFmtId="2" fontId="1" fillId="0" borderId="0" xfId="0" applyNumberFormat="1" applyFont="1" applyFill="1" applyBorder="1" applyAlignment="1">
      <alignment horizontal="center"/>
    </xf>
    <xf numFmtId="0" fontId="0" fillId="0" borderId="1" xfId="0" applyBorder="1"/>
    <xf numFmtId="0" fontId="6" fillId="0" borderId="0" xfId="0" applyFont="1" applyAlignment="1">
      <alignment horizontal="center"/>
    </xf>
    <xf numFmtId="0" fontId="5" fillId="0" borderId="1" xfId="0" applyFont="1" applyFill="1" applyBorder="1" applyAlignment="1">
      <alignment horizontal="left" wrapText="1"/>
    </xf>
    <xf numFmtId="0" fontId="0" fillId="0" borderId="0" xfId="0" applyAlignment="1">
      <alignment horizontal="center"/>
    </xf>
    <xf numFmtId="0" fontId="5" fillId="0" borderId="0" xfId="0" applyFont="1" applyBorder="1" applyAlignment="1">
      <alignment horizontal="left" wrapText="1"/>
    </xf>
    <xf numFmtId="0" fontId="0" fillId="0" borderId="2" xfId="0" applyBorder="1"/>
    <xf numFmtId="0" fontId="5" fillId="0" borderId="0" xfId="0" applyFont="1" applyBorder="1" applyAlignment="1">
      <alignment horizontal="center"/>
    </xf>
    <xf numFmtId="0" fontId="6" fillId="0" borderId="0" xfId="0" applyFont="1" applyBorder="1"/>
    <xf numFmtId="165" fontId="6" fillId="0" borderId="0" xfId="0" applyNumberFormat="1"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0" fontId="5" fillId="0" borderId="0" xfId="0" applyFont="1" applyFill="1" applyBorder="1" applyAlignment="1">
      <alignment horizontal="left" wrapText="1"/>
    </xf>
    <xf numFmtId="0" fontId="6" fillId="0" borderId="0" xfId="0" applyFont="1" applyAlignment="1">
      <alignment horizontal="center"/>
    </xf>
    <xf numFmtId="0" fontId="5" fillId="0" borderId="1" xfId="0" applyFont="1" applyBorder="1" applyAlignment="1">
      <alignment horizontal="left" wrapText="1"/>
    </xf>
    <xf numFmtId="0" fontId="14" fillId="0" borderId="0" xfId="0" applyFont="1" applyAlignment="1">
      <alignment horizontal="center"/>
    </xf>
    <xf numFmtId="0" fontId="5" fillId="0" borderId="1" xfId="0" applyFont="1" applyFill="1" applyBorder="1" applyAlignment="1">
      <alignment horizontal="left" wrapText="1"/>
    </xf>
    <xf numFmtId="0" fontId="5" fillId="0" borderId="2" xfId="0" applyFont="1" applyFill="1" applyBorder="1" applyAlignment="1">
      <alignment horizontal="left"/>
    </xf>
    <xf numFmtId="0" fontId="1" fillId="5" borderId="31" xfId="0" applyFont="1" applyFill="1" applyBorder="1" applyAlignment="1">
      <alignment horizontal="left"/>
    </xf>
    <xf numFmtId="0" fontId="1" fillId="5" borderId="32" xfId="0" applyFont="1" applyFill="1" applyBorder="1" applyAlignment="1">
      <alignment horizontal="left"/>
    </xf>
    <xf numFmtId="0" fontId="1" fillId="5" borderId="33" xfId="0" applyFont="1" applyFill="1" applyBorder="1" applyAlignment="1">
      <alignment horizontal="left"/>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3"/>
  <sheetViews>
    <sheetView topLeftCell="B16" zoomScale="120" zoomScaleNormal="120" workbookViewId="0">
      <selection activeCell="D42" sqref="D42"/>
    </sheetView>
  </sheetViews>
  <sheetFormatPr defaultRowHeight="12.75"/>
  <cols>
    <col min="1" max="1" width="9" customWidth="1"/>
    <col min="2" max="2" width="10.140625" customWidth="1"/>
    <col min="3" max="3" width="4.5703125" customWidth="1"/>
    <col min="4" max="4" width="8" customWidth="1"/>
    <col min="5" max="5" width="28.28515625" customWidth="1"/>
    <col min="6" max="6" width="11.85546875" customWidth="1"/>
    <col min="7" max="7" width="18.140625" customWidth="1"/>
    <col min="8" max="8" width="14" customWidth="1"/>
    <col min="9" max="9" width="3.140625" customWidth="1"/>
    <col min="10" max="10" width="14.7109375" customWidth="1"/>
    <col min="11" max="11" width="12.42578125" customWidth="1"/>
    <col min="12" max="12" width="11.140625" customWidth="1"/>
    <col min="15" max="15" width="15" customWidth="1"/>
  </cols>
  <sheetData>
    <row r="1" spans="1:10" ht="18">
      <c r="A1" s="105" t="s">
        <v>99</v>
      </c>
      <c r="B1" s="105"/>
      <c r="C1" s="105"/>
      <c r="D1" s="105"/>
      <c r="E1" s="105"/>
      <c r="F1" s="105"/>
      <c r="G1" s="105"/>
      <c r="H1" s="105"/>
      <c r="I1" s="105"/>
    </row>
    <row r="2" spans="1:10" ht="15.75">
      <c r="A2" s="1" t="s">
        <v>16</v>
      </c>
      <c r="B2" s="35"/>
      <c r="C2" s="35"/>
      <c r="D2" s="35"/>
      <c r="E2" s="35"/>
      <c r="F2" s="35"/>
      <c r="G2" s="35"/>
      <c r="H2" s="35"/>
      <c r="I2" s="35"/>
      <c r="J2" s="36"/>
    </row>
    <row r="3" spans="1:10" ht="15.75">
      <c r="A3" s="3" t="s">
        <v>20</v>
      </c>
      <c r="B3" s="35"/>
      <c r="C3" s="35"/>
      <c r="D3" s="35"/>
      <c r="E3" s="35"/>
      <c r="F3" s="35"/>
      <c r="G3" s="35"/>
      <c r="H3" s="35"/>
      <c r="I3" s="35"/>
      <c r="J3" s="36"/>
    </row>
    <row r="4" spans="1:10" ht="15.75">
      <c r="A4" s="3" t="s">
        <v>17</v>
      </c>
      <c r="B4" s="35"/>
      <c r="C4" s="35"/>
      <c r="D4" s="35"/>
      <c r="E4" s="35"/>
      <c r="F4" s="35"/>
      <c r="G4" s="35"/>
      <c r="H4" s="35"/>
      <c r="I4" s="35"/>
      <c r="J4" s="36"/>
    </row>
    <row r="5" spans="1:10" ht="36.75" customHeight="1">
      <c r="A5" s="4" t="s">
        <v>22</v>
      </c>
      <c r="B5" s="2"/>
      <c r="D5" s="106" t="s">
        <v>77</v>
      </c>
      <c r="E5" s="106"/>
      <c r="F5" s="106"/>
      <c r="G5" s="106"/>
      <c r="H5" s="106"/>
      <c r="I5" s="93"/>
      <c r="J5" s="102"/>
    </row>
    <row r="6" spans="1:10" ht="15.75">
      <c r="A6" s="55" t="s">
        <v>21</v>
      </c>
      <c r="B6" s="2"/>
      <c r="C6" s="67"/>
      <c r="D6" s="107" t="s">
        <v>78</v>
      </c>
      <c r="E6" s="107"/>
      <c r="F6" s="107"/>
      <c r="G6" s="107"/>
      <c r="H6" s="107"/>
      <c r="I6" s="107"/>
      <c r="J6" s="65"/>
    </row>
    <row r="8" spans="1:10" ht="13.5" thickBot="1">
      <c r="J8" s="53"/>
    </row>
    <row r="9" spans="1:10" ht="16.5" thickBot="1">
      <c r="C9" s="6"/>
      <c r="D9" s="6"/>
      <c r="E9" s="6"/>
      <c r="F9" s="6"/>
      <c r="G9" s="76" t="s">
        <v>23</v>
      </c>
      <c r="J9" s="53" t="s">
        <v>64</v>
      </c>
    </row>
    <row r="10" spans="1:10" ht="16.5" thickBot="1">
      <c r="C10" s="70" t="s">
        <v>0</v>
      </c>
      <c r="D10" s="77" t="s">
        <v>79</v>
      </c>
      <c r="E10" s="71"/>
      <c r="F10" s="71"/>
      <c r="G10" s="68"/>
      <c r="J10" s="54"/>
    </row>
    <row r="11" spans="1:10" ht="15.75">
      <c r="C11" s="10"/>
      <c r="D11" s="11" t="s">
        <v>1</v>
      </c>
      <c r="E11" s="7"/>
      <c r="F11" s="12"/>
      <c r="G11" s="24">
        <v>0</v>
      </c>
      <c r="J11" s="53" t="s">
        <v>65</v>
      </c>
    </row>
    <row r="12" spans="1:10" ht="16.5" thickBot="1">
      <c r="C12" s="10"/>
      <c r="D12" s="11" t="s">
        <v>2</v>
      </c>
      <c r="E12" s="7"/>
      <c r="F12" s="12"/>
      <c r="G12" s="24">
        <v>0</v>
      </c>
      <c r="J12" s="53" t="s">
        <v>66</v>
      </c>
    </row>
    <row r="13" spans="1:10" ht="16.5" thickBot="1">
      <c r="C13" s="10"/>
      <c r="D13" s="11" t="s">
        <v>3</v>
      </c>
      <c r="E13" s="7"/>
      <c r="F13" s="12"/>
      <c r="G13" s="24">
        <v>0</v>
      </c>
      <c r="J13" s="54"/>
    </row>
    <row r="14" spans="1:10" ht="16.5" thickBot="1">
      <c r="C14" s="10"/>
      <c r="D14" s="11" t="s">
        <v>4</v>
      </c>
      <c r="E14" s="7"/>
      <c r="F14" s="12"/>
      <c r="G14" s="24">
        <v>0</v>
      </c>
      <c r="J14" s="56" t="s">
        <v>108</v>
      </c>
    </row>
    <row r="15" spans="1:10" ht="16.5" thickBot="1">
      <c r="C15" s="10"/>
      <c r="D15" s="13" t="s">
        <v>24</v>
      </c>
      <c r="E15" s="7"/>
      <c r="F15" s="12"/>
      <c r="G15" s="24">
        <v>0</v>
      </c>
      <c r="J15" s="63"/>
    </row>
    <row r="16" spans="1:10" ht="16.5" thickBot="1">
      <c r="C16" s="10"/>
      <c r="D16" s="13" t="s">
        <v>25</v>
      </c>
      <c r="E16" s="7" t="s">
        <v>48</v>
      </c>
      <c r="F16" s="12"/>
      <c r="G16" s="24">
        <v>0</v>
      </c>
      <c r="J16" s="53" t="s">
        <v>67</v>
      </c>
    </row>
    <row r="17" spans="3:15" ht="16.5" thickBot="1">
      <c r="C17" s="10" t="s">
        <v>33</v>
      </c>
      <c r="D17" s="74" t="s">
        <v>80</v>
      </c>
      <c r="E17" s="7"/>
      <c r="F17" s="12"/>
      <c r="G17" s="38"/>
      <c r="J17" s="108" t="s">
        <v>68</v>
      </c>
      <c r="K17" s="109"/>
      <c r="L17" s="110"/>
    </row>
    <row r="18" spans="3:15" ht="16.5" thickBot="1">
      <c r="C18" s="10"/>
      <c r="D18" s="13" t="s">
        <v>1</v>
      </c>
      <c r="E18" s="7" t="s">
        <v>30</v>
      </c>
      <c r="F18" s="12"/>
      <c r="G18" s="24">
        <v>0</v>
      </c>
      <c r="J18" s="62"/>
      <c r="K18" s="53" t="s">
        <v>89</v>
      </c>
    </row>
    <row r="19" spans="3:15" ht="15.75">
      <c r="C19" s="10"/>
      <c r="D19" s="13" t="s">
        <v>2</v>
      </c>
      <c r="E19" s="7" t="s">
        <v>106</v>
      </c>
      <c r="F19" s="12"/>
      <c r="G19" s="24">
        <v>0</v>
      </c>
      <c r="J19" s="53"/>
      <c r="O19" s="60"/>
    </row>
    <row r="20" spans="3:15" ht="15.75">
      <c r="C20" s="10"/>
      <c r="D20" s="13" t="s">
        <v>3</v>
      </c>
      <c r="E20" s="7" t="s">
        <v>26</v>
      </c>
      <c r="F20" s="12"/>
      <c r="G20" s="24">
        <v>0</v>
      </c>
    </row>
    <row r="21" spans="3:15" ht="15.75">
      <c r="C21" s="10"/>
      <c r="D21" s="75" t="s">
        <v>4</v>
      </c>
      <c r="E21" s="5" t="s">
        <v>27</v>
      </c>
      <c r="F21" s="5"/>
      <c r="G21" s="24">
        <v>0</v>
      </c>
    </row>
    <row r="22" spans="3:15" ht="15.75">
      <c r="C22" s="10"/>
      <c r="D22" s="75" t="s">
        <v>24</v>
      </c>
      <c r="E22" s="5" t="s">
        <v>88</v>
      </c>
      <c r="F22" s="5"/>
      <c r="G22" s="24">
        <v>0</v>
      </c>
    </row>
    <row r="23" spans="3:15" ht="15.75">
      <c r="C23" s="27" t="s">
        <v>5</v>
      </c>
      <c r="D23" s="28" t="s">
        <v>37</v>
      </c>
      <c r="E23" s="28"/>
      <c r="F23" s="5"/>
      <c r="G23" s="24">
        <f>SUM(G11:G22)</f>
        <v>0</v>
      </c>
      <c r="O23" s="60"/>
    </row>
    <row r="24" spans="3:15" ht="15.75">
      <c r="C24" s="10" t="s">
        <v>6</v>
      </c>
      <c r="D24" s="7" t="s">
        <v>83</v>
      </c>
      <c r="E24" s="7"/>
      <c r="F24" s="69"/>
      <c r="G24" s="38"/>
    </row>
    <row r="25" spans="3:15" ht="15.75">
      <c r="C25" s="10"/>
      <c r="D25" s="7" t="s">
        <v>90</v>
      </c>
      <c r="E25" s="7"/>
      <c r="F25" s="82">
        <v>0.44</v>
      </c>
      <c r="G25" s="24">
        <f>ROUND((F25)*SUM(G11:G19),0)</f>
        <v>0</v>
      </c>
    </row>
    <row r="26" spans="3:15" ht="15.75">
      <c r="C26" s="10"/>
      <c r="D26" s="7" t="s">
        <v>91</v>
      </c>
      <c r="E26" s="7"/>
      <c r="F26" s="79">
        <v>7.6499999999999999E-2</v>
      </c>
      <c r="G26" s="24">
        <f>ROUND(G22*F26,0)</f>
        <v>0</v>
      </c>
    </row>
    <row r="27" spans="3:15" ht="15.75">
      <c r="C27" s="10" t="s">
        <v>7</v>
      </c>
      <c r="D27" s="7" t="s">
        <v>84</v>
      </c>
      <c r="E27" s="7"/>
      <c r="F27" s="79"/>
      <c r="G27" s="24">
        <f>SUM(G25:G26)</f>
        <v>0</v>
      </c>
    </row>
    <row r="28" spans="3:15" ht="15.75">
      <c r="C28" s="10" t="s">
        <v>8</v>
      </c>
      <c r="D28" s="5" t="s">
        <v>38</v>
      </c>
      <c r="E28" s="7"/>
      <c r="F28" s="12"/>
      <c r="G28" s="25">
        <f>SUM(G23+G27)</f>
        <v>0</v>
      </c>
      <c r="O28" s="60"/>
    </row>
    <row r="29" spans="3:15" ht="15.75">
      <c r="C29" s="9" t="s">
        <v>9</v>
      </c>
      <c r="D29" s="5" t="s">
        <v>28</v>
      </c>
      <c r="E29" s="7"/>
      <c r="F29" s="15"/>
      <c r="G29" s="24">
        <v>0</v>
      </c>
    </row>
    <row r="30" spans="3:15" ht="15.75">
      <c r="C30" s="16" t="s">
        <v>10</v>
      </c>
      <c r="D30" s="17" t="s">
        <v>19</v>
      </c>
      <c r="E30" s="6"/>
      <c r="F30" s="12"/>
      <c r="G30" s="24">
        <v>0</v>
      </c>
    </row>
    <row r="31" spans="3:15" ht="15.75">
      <c r="C31" s="10" t="s">
        <v>11</v>
      </c>
      <c r="D31" s="18" t="s">
        <v>34</v>
      </c>
      <c r="E31" s="7"/>
      <c r="F31" s="12"/>
      <c r="G31" s="24">
        <v>0</v>
      </c>
    </row>
    <row r="32" spans="3:15" ht="15.75">
      <c r="C32" s="10" t="s">
        <v>12</v>
      </c>
      <c r="D32" s="18" t="s">
        <v>35</v>
      </c>
      <c r="E32" s="7"/>
      <c r="F32" s="12"/>
      <c r="G32" s="39"/>
      <c r="L32" s="50" t="s">
        <v>61</v>
      </c>
    </row>
    <row r="33" spans="1:15" ht="15.75">
      <c r="C33" s="30"/>
      <c r="D33" s="18" t="s">
        <v>39</v>
      </c>
      <c r="E33" s="7"/>
      <c r="F33" s="12"/>
      <c r="G33" s="25">
        <f>SUM(K35:K38)</f>
        <v>0</v>
      </c>
      <c r="J33" s="51" t="s">
        <v>55</v>
      </c>
      <c r="L33" s="50" t="s">
        <v>62</v>
      </c>
    </row>
    <row r="34" spans="1:15" ht="15.75">
      <c r="C34" s="10"/>
      <c r="D34" s="18" t="s">
        <v>40</v>
      </c>
      <c r="E34" s="7"/>
      <c r="F34" s="12"/>
      <c r="G34" s="24">
        <v>0</v>
      </c>
      <c r="J34" s="51" t="s">
        <v>56</v>
      </c>
      <c r="K34" s="49" t="s">
        <v>54</v>
      </c>
      <c r="L34" s="50" t="s">
        <v>63</v>
      </c>
      <c r="O34" s="60"/>
    </row>
    <row r="35" spans="1:15" ht="15.75">
      <c r="C35" s="10"/>
      <c r="D35" s="18" t="s">
        <v>82</v>
      </c>
      <c r="E35" s="7"/>
      <c r="F35" s="12"/>
      <c r="G35" s="24">
        <v>0</v>
      </c>
      <c r="J35" s="43" t="s">
        <v>50</v>
      </c>
      <c r="K35" s="46">
        <v>0</v>
      </c>
      <c r="L35" s="52">
        <f>IF(K35&gt;=25000,"25,000",K35)</f>
        <v>0</v>
      </c>
    </row>
    <row r="36" spans="1:15" ht="15.75">
      <c r="C36" s="10" t="s">
        <v>13</v>
      </c>
      <c r="D36" s="18" t="s">
        <v>36</v>
      </c>
      <c r="E36" s="7"/>
      <c r="F36" s="12"/>
      <c r="G36" s="24">
        <v>0</v>
      </c>
      <c r="J36" s="44" t="s">
        <v>51</v>
      </c>
      <c r="K36" s="47"/>
      <c r="L36" s="52">
        <f>IF(K36&gt;=25000,"25,000",K36)</f>
        <v>0</v>
      </c>
    </row>
    <row r="37" spans="1:15" ht="15.75">
      <c r="C37" s="10" t="s">
        <v>14</v>
      </c>
      <c r="D37" s="7" t="s">
        <v>18</v>
      </c>
      <c r="E37" s="7"/>
      <c r="F37" s="12"/>
      <c r="G37" s="24">
        <v>0</v>
      </c>
      <c r="J37" s="44" t="s">
        <v>52</v>
      </c>
      <c r="K37" s="47"/>
      <c r="L37" s="52">
        <f>IF(K37&gt;=25000,"25,000",K37)</f>
        <v>0</v>
      </c>
      <c r="O37" s="61"/>
    </row>
    <row r="38" spans="1:15" ht="15.75">
      <c r="C38" s="10" t="s">
        <v>15</v>
      </c>
      <c r="D38" s="7" t="s">
        <v>105</v>
      </c>
      <c r="E38" s="7"/>
      <c r="F38" s="12"/>
      <c r="G38" s="24">
        <v>0</v>
      </c>
      <c r="J38" s="45" t="s">
        <v>53</v>
      </c>
      <c r="K38" s="48"/>
      <c r="L38" s="52">
        <f>IF(K38&gt;=25000,"25,000",K38)</f>
        <v>0</v>
      </c>
      <c r="O38" s="61"/>
    </row>
    <row r="39" spans="1:15" ht="15.75">
      <c r="C39" s="10" t="s">
        <v>81</v>
      </c>
      <c r="D39" s="74" t="s">
        <v>97</v>
      </c>
      <c r="E39" s="85"/>
      <c r="F39" s="89">
        <v>0.38</v>
      </c>
      <c r="G39" s="88">
        <f>G20*F39</f>
        <v>0</v>
      </c>
      <c r="O39" s="61"/>
    </row>
    <row r="40" spans="1:15" ht="15.75">
      <c r="C40" s="14" t="s">
        <v>85</v>
      </c>
      <c r="D40" s="6" t="s">
        <v>29</v>
      </c>
      <c r="E40" s="6"/>
      <c r="F40" s="19"/>
      <c r="G40" s="24">
        <f>SUM(G28:G39)</f>
        <v>0</v>
      </c>
      <c r="O40" s="61"/>
    </row>
    <row r="41" spans="1:15" ht="15.75">
      <c r="C41" s="10" t="s">
        <v>86</v>
      </c>
      <c r="D41" s="7" t="s">
        <v>41</v>
      </c>
      <c r="E41" s="7"/>
      <c r="F41" s="6"/>
      <c r="G41" s="39"/>
      <c r="O41" s="61"/>
    </row>
    <row r="42" spans="1:15" ht="15.75">
      <c r="C42" s="41" t="s">
        <v>42</v>
      </c>
      <c r="D42" s="31">
        <f>IF(J17="Research Non-State On-Campus",0.5,IF(J17="Research State On-Campus",0.26,IF(J17="Public Service Non-State On-Campus",0.35,IF(J17="Public Service State On-Campus",0.26,IF(J17="Instruction Non-State On-Campus",0.49,IF(J17="Instruction State On-Campus",0.26,IF(J17="Off-Campus Non-State",0.26,IF(J17="Off-Campus State",0.26,J18))))))))</f>
        <v>0.5</v>
      </c>
      <c r="E42" s="81" t="s">
        <v>43</v>
      </c>
      <c r="F42" s="33">
        <f>IF($L$35&gt;25000,"25000",$L$35)+IF($L$36&gt;25000,"25000",$L$36)+IF($L$37&gt;25000,"25000",$L$37)+IF($L$38&gt;25000,"25000",$L$38)+$G$40-$G$33-$G$37-$G$39-$G$38</f>
        <v>0</v>
      </c>
      <c r="G42" s="86">
        <f>ROUND(F42*D42,0)</f>
        <v>0</v>
      </c>
      <c r="O42" s="61"/>
    </row>
    <row r="43" spans="1:15" ht="17.25" thickBot="1">
      <c r="B43" s="72"/>
      <c r="C43" s="40" t="s">
        <v>104</v>
      </c>
      <c r="D43" s="20" t="s">
        <v>32</v>
      </c>
      <c r="E43" s="21"/>
      <c r="F43" s="22"/>
      <c r="G43" s="26">
        <f>SUM(G40:G42)</f>
        <v>0</v>
      </c>
      <c r="H43" s="72"/>
      <c r="O43" s="61"/>
    </row>
    <row r="44" spans="1:15" ht="16.5">
      <c r="A44" s="73" t="s">
        <v>102</v>
      </c>
      <c r="C44" s="2"/>
      <c r="D44" s="23"/>
      <c r="E44" s="2"/>
      <c r="F44" s="2"/>
      <c r="G44" s="2"/>
      <c r="H44" s="72"/>
      <c r="O44" s="61"/>
    </row>
    <row r="45" spans="1:15" ht="16.5">
      <c r="A45" s="73"/>
      <c r="B45" s="73" t="s">
        <v>103</v>
      </c>
      <c r="C45" s="2"/>
      <c r="D45" s="23"/>
      <c r="E45" s="2"/>
      <c r="F45" s="2"/>
      <c r="G45" s="2"/>
      <c r="H45" s="72"/>
      <c r="O45" s="61"/>
    </row>
    <row r="46" spans="1:15" ht="15.75" customHeight="1">
      <c r="A46" s="111" t="s">
        <v>16</v>
      </c>
      <c r="B46" s="111"/>
      <c r="C46" s="111"/>
      <c r="D46" s="111"/>
      <c r="E46" s="111"/>
      <c r="F46" s="111"/>
      <c r="G46" s="111"/>
      <c r="H46" s="111"/>
      <c r="I46" s="111"/>
    </row>
    <row r="47" spans="1:15" ht="15.75">
      <c r="A47" s="103" t="s">
        <v>20</v>
      </c>
      <c r="B47" s="103"/>
      <c r="C47" s="103"/>
      <c r="D47" s="103"/>
      <c r="E47" s="103"/>
      <c r="F47" s="103"/>
      <c r="G47" s="103"/>
      <c r="H47" s="103"/>
      <c r="I47" s="103"/>
    </row>
    <row r="48" spans="1:15" ht="15.75">
      <c r="A48" s="103" t="s">
        <v>49</v>
      </c>
      <c r="B48" s="103"/>
      <c r="C48" s="103"/>
      <c r="D48" s="103"/>
      <c r="E48" s="103"/>
      <c r="F48" s="103"/>
      <c r="G48" s="103"/>
      <c r="H48" s="103"/>
      <c r="I48" s="103"/>
    </row>
    <row r="49" spans="1:8" ht="36.75" customHeight="1">
      <c r="A49" s="4" t="s">
        <v>22</v>
      </c>
      <c r="D49" s="104" t="str">
        <f>D5</f>
        <v>(Insert project title here.  Sheet will auto-fill on subsequent years/composite)</v>
      </c>
      <c r="E49" s="104"/>
      <c r="F49" s="104"/>
      <c r="G49" s="104"/>
      <c r="H49" s="104"/>
    </row>
    <row r="50" spans="1:8" ht="15.75">
      <c r="A50" s="55" t="s">
        <v>21</v>
      </c>
      <c r="C50" s="4"/>
      <c r="D50" s="101" t="str">
        <f>D6</f>
        <v>(Insert investigator(s) here.  Sheet will auto-fill on subsequent years/composite)</v>
      </c>
      <c r="E50" s="101"/>
      <c r="F50" s="101"/>
      <c r="G50" s="101"/>
      <c r="H50" s="91"/>
    </row>
    <row r="52" spans="1:8" ht="13.5" thickBot="1"/>
    <row r="53" spans="1:8" ht="16.5" thickBot="1">
      <c r="C53" s="8"/>
      <c r="D53" s="8"/>
      <c r="E53" s="8"/>
      <c r="F53" s="8"/>
      <c r="G53" s="37" t="s">
        <v>23</v>
      </c>
    </row>
    <row r="54" spans="1:8" ht="15.75">
      <c r="C54" s="9" t="s">
        <v>0</v>
      </c>
      <c r="D54" s="6" t="s">
        <v>79</v>
      </c>
      <c r="E54" s="5"/>
      <c r="F54" s="5"/>
      <c r="G54" s="39"/>
    </row>
    <row r="55" spans="1:8" ht="15.75">
      <c r="C55" s="10"/>
      <c r="D55" s="11" t="s">
        <v>1</v>
      </c>
      <c r="E55" s="7" t="str">
        <f>IF(E11=""," ",E11)</f>
        <v xml:space="preserve"> </v>
      </c>
      <c r="F55" s="12"/>
      <c r="G55" s="24">
        <f t="shared" ref="G55:G60" si="0">G11</f>
        <v>0</v>
      </c>
    </row>
    <row r="56" spans="1:8" ht="15.75">
      <c r="C56" s="10"/>
      <c r="D56" s="11" t="s">
        <v>2</v>
      </c>
      <c r="E56" s="7" t="str">
        <f>IF(E12=""," ",E12)</f>
        <v xml:space="preserve"> </v>
      </c>
      <c r="F56" s="12"/>
      <c r="G56" s="24">
        <f t="shared" si="0"/>
        <v>0</v>
      </c>
    </row>
    <row r="57" spans="1:8" ht="15.75">
      <c r="C57" s="10"/>
      <c r="D57" s="11" t="s">
        <v>3</v>
      </c>
      <c r="E57" s="7" t="str">
        <f>IF(E13=""," ",E13)</f>
        <v xml:space="preserve"> </v>
      </c>
      <c r="F57" s="12"/>
      <c r="G57" s="24">
        <f t="shared" si="0"/>
        <v>0</v>
      </c>
    </row>
    <row r="58" spans="1:8" ht="15.75">
      <c r="C58" s="10"/>
      <c r="D58" s="11" t="s">
        <v>4</v>
      </c>
      <c r="E58" s="7" t="str">
        <f>IF(E14=""," ",E14)</f>
        <v xml:space="preserve"> </v>
      </c>
      <c r="F58" s="12"/>
      <c r="G58" s="24">
        <f t="shared" si="0"/>
        <v>0</v>
      </c>
    </row>
    <row r="59" spans="1:8" ht="15.75">
      <c r="C59" s="10"/>
      <c r="D59" s="13" t="s">
        <v>24</v>
      </c>
      <c r="E59" s="7" t="str">
        <f>IF(E15=""," ",E15)</f>
        <v xml:space="preserve"> </v>
      </c>
      <c r="F59" s="12"/>
      <c r="G59" s="24">
        <f t="shared" si="0"/>
        <v>0</v>
      </c>
    </row>
    <row r="60" spans="1:8" ht="15.75">
      <c r="C60" s="10"/>
      <c r="D60" s="13" t="s">
        <v>25</v>
      </c>
      <c r="E60" s="7" t="s">
        <v>48</v>
      </c>
      <c r="F60" s="12"/>
      <c r="G60" s="24">
        <f t="shared" si="0"/>
        <v>0</v>
      </c>
    </row>
    <row r="61" spans="1:8" ht="15.75">
      <c r="C61" s="10" t="s">
        <v>33</v>
      </c>
      <c r="D61" s="74" t="s">
        <v>80</v>
      </c>
      <c r="E61" s="7"/>
      <c r="F61" s="12"/>
      <c r="G61" s="39"/>
    </row>
    <row r="62" spans="1:8" ht="15.75">
      <c r="C62" s="10"/>
      <c r="D62" s="29" t="s">
        <v>1</v>
      </c>
      <c r="E62" s="7" t="s">
        <v>30</v>
      </c>
      <c r="F62" s="12"/>
      <c r="G62" s="24">
        <f t="shared" ref="G62:G67" si="1">G18</f>
        <v>0</v>
      </c>
    </row>
    <row r="63" spans="1:8" ht="15.75">
      <c r="C63" s="10"/>
      <c r="D63" s="13" t="s">
        <v>2</v>
      </c>
      <c r="E63" s="7" t="s">
        <v>31</v>
      </c>
      <c r="F63" s="12"/>
      <c r="G63" s="24">
        <f t="shared" si="1"/>
        <v>0</v>
      </c>
    </row>
    <row r="64" spans="1:8" ht="15.75">
      <c r="C64" s="10"/>
      <c r="D64" s="13" t="s">
        <v>3</v>
      </c>
      <c r="E64" s="7" t="s">
        <v>26</v>
      </c>
      <c r="F64" s="5"/>
      <c r="G64" s="24">
        <f t="shared" si="1"/>
        <v>0</v>
      </c>
    </row>
    <row r="65" spans="2:7" ht="15.75">
      <c r="C65" s="10"/>
      <c r="D65" s="13" t="s">
        <v>4</v>
      </c>
      <c r="E65" s="7" t="s">
        <v>27</v>
      </c>
      <c r="F65" s="7"/>
      <c r="G65" s="24">
        <f t="shared" si="1"/>
        <v>0</v>
      </c>
    </row>
    <row r="66" spans="2:7" ht="15.75">
      <c r="C66" s="9"/>
      <c r="D66" s="75" t="s">
        <v>24</v>
      </c>
      <c r="E66" s="5" t="s">
        <v>88</v>
      </c>
      <c r="F66" s="5"/>
      <c r="G66" s="24">
        <f t="shared" si="1"/>
        <v>0</v>
      </c>
    </row>
    <row r="67" spans="2:7" ht="15.75">
      <c r="C67" s="27" t="s">
        <v>5</v>
      </c>
      <c r="D67" s="28" t="s">
        <v>37</v>
      </c>
      <c r="E67" s="28"/>
      <c r="F67" s="5"/>
      <c r="G67" s="24">
        <f t="shared" si="1"/>
        <v>0</v>
      </c>
    </row>
    <row r="68" spans="2:7" ht="15.75">
      <c r="C68" s="10" t="s">
        <v>6</v>
      </c>
      <c r="D68" s="7" t="s">
        <v>83</v>
      </c>
      <c r="E68" s="7"/>
      <c r="F68" s="69"/>
      <c r="G68" s="38"/>
    </row>
    <row r="69" spans="2:7" ht="15.75">
      <c r="C69" s="10"/>
      <c r="D69" s="7" t="s">
        <v>93</v>
      </c>
      <c r="E69" s="7"/>
      <c r="F69" s="69"/>
      <c r="G69" s="24">
        <f>G25</f>
        <v>0</v>
      </c>
    </row>
    <row r="70" spans="2:7" ht="15.75">
      <c r="C70" s="10"/>
      <c r="D70" s="7" t="s">
        <v>92</v>
      </c>
      <c r="E70" s="7"/>
      <c r="F70" s="79"/>
      <c r="G70" s="24">
        <f t="shared" ref="G70:G84" si="2">G26</f>
        <v>0</v>
      </c>
    </row>
    <row r="71" spans="2:7" ht="15.75">
      <c r="C71" s="10" t="s">
        <v>7</v>
      </c>
      <c r="D71" s="7" t="s">
        <v>84</v>
      </c>
      <c r="E71" s="7"/>
      <c r="F71" s="79"/>
      <c r="G71" s="24">
        <f t="shared" si="2"/>
        <v>0</v>
      </c>
    </row>
    <row r="72" spans="2:7" ht="15.75">
      <c r="C72" s="10" t="s">
        <v>8</v>
      </c>
      <c r="D72" s="5" t="s">
        <v>38</v>
      </c>
      <c r="E72" s="7"/>
      <c r="F72" s="12"/>
      <c r="G72" s="24">
        <f t="shared" si="2"/>
        <v>0</v>
      </c>
    </row>
    <row r="73" spans="2:7" ht="15.75">
      <c r="C73" s="9" t="s">
        <v>9</v>
      </c>
      <c r="D73" s="5" t="s">
        <v>28</v>
      </c>
      <c r="E73" s="7"/>
      <c r="F73" s="15"/>
      <c r="G73" s="24">
        <f t="shared" si="2"/>
        <v>0</v>
      </c>
    </row>
    <row r="74" spans="2:7" ht="15.75">
      <c r="C74" s="16" t="s">
        <v>10</v>
      </c>
      <c r="D74" s="17" t="s">
        <v>19</v>
      </c>
      <c r="E74" s="6"/>
      <c r="F74" s="12"/>
      <c r="G74" s="24">
        <f t="shared" si="2"/>
        <v>0</v>
      </c>
    </row>
    <row r="75" spans="2:7" ht="15.75">
      <c r="C75" s="10" t="s">
        <v>11</v>
      </c>
      <c r="D75" s="18" t="s">
        <v>34</v>
      </c>
      <c r="E75" s="7"/>
      <c r="F75" s="12"/>
      <c r="G75" s="24">
        <f t="shared" si="2"/>
        <v>0</v>
      </c>
    </row>
    <row r="76" spans="2:7" ht="15.75">
      <c r="C76" s="10" t="s">
        <v>12</v>
      </c>
      <c r="D76" s="18" t="s">
        <v>35</v>
      </c>
      <c r="E76" s="7"/>
      <c r="F76" s="12"/>
      <c r="G76" s="39"/>
    </row>
    <row r="77" spans="2:7" ht="15.75">
      <c r="C77" s="30"/>
      <c r="D77" s="18" t="s">
        <v>39</v>
      </c>
      <c r="E77" s="7"/>
      <c r="F77" s="12"/>
      <c r="G77" s="24">
        <f t="shared" si="2"/>
        <v>0</v>
      </c>
    </row>
    <row r="78" spans="2:7" ht="16.5">
      <c r="B78" s="72"/>
      <c r="C78" s="10"/>
      <c r="D78" s="18" t="s">
        <v>40</v>
      </c>
      <c r="E78" s="7"/>
      <c r="F78" s="12"/>
      <c r="G78" s="24">
        <f t="shared" si="2"/>
        <v>0</v>
      </c>
    </row>
    <row r="79" spans="2:7" ht="15.75">
      <c r="C79" s="10"/>
      <c r="D79" s="18" t="s">
        <v>82</v>
      </c>
      <c r="E79" s="7"/>
      <c r="F79" s="12"/>
      <c r="G79" s="24">
        <f t="shared" si="2"/>
        <v>0</v>
      </c>
    </row>
    <row r="80" spans="2:7" ht="15.75">
      <c r="C80" s="10" t="s">
        <v>13</v>
      </c>
      <c r="D80" s="18" t="s">
        <v>36</v>
      </c>
      <c r="E80" s="7"/>
      <c r="F80" s="12"/>
      <c r="G80" s="24">
        <f t="shared" si="2"/>
        <v>0</v>
      </c>
    </row>
    <row r="81" spans="1:7" ht="15.75">
      <c r="C81" s="10" t="s">
        <v>14</v>
      </c>
      <c r="D81" s="7" t="s">
        <v>18</v>
      </c>
      <c r="E81" s="7"/>
      <c r="F81" s="12"/>
      <c r="G81" s="24">
        <f t="shared" si="2"/>
        <v>0</v>
      </c>
    </row>
    <row r="82" spans="1:7" ht="16.5">
      <c r="B82" s="72"/>
      <c r="C82" s="10" t="s">
        <v>15</v>
      </c>
      <c r="D82" s="7" t="s">
        <v>105</v>
      </c>
      <c r="E82" s="7"/>
      <c r="F82" s="12"/>
      <c r="G82" s="24">
        <f t="shared" si="2"/>
        <v>0</v>
      </c>
    </row>
    <row r="83" spans="1:7" ht="16.5">
      <c r="B83" s="73"/>
      <c r="C83" s="10" t="s">
        <v>81</v>
      </c>
      <c r="D83" s="74" t="s">
        <v>96</v>
      </c>
      <c r="E83" s="85"/>
      <c r="F83" s="80"/>
      <c r="G83" s="24">
        <f t="shared" si="2"/>
        <v>0</v>
      </c>
    </row>
    <row r="84" spans="1:7" ht="15.75">
      <c r="C84" s="14" t="s">
        <v>85</v>
      </c>
      <c r="D84" s="6" t="s">
        <v>29</v>
      </c>
      <c r="E84" s="6"/>
      <c r="F84" s="19"/>
      <c r="G84" s="24">
        <f t="shared" si="2"/>
        <v>0</v>
      </c>
    </row>
    <row r="85" spans="1:7" ht="15.75">
      <c r="C85" s="10" t="s">
        <v>86</v>
      </c>
      <c r="D85" s="7" t="s">
        <v>41</v>
      </c>
      <c r="E85" s="7"/>
      <c r="F85" s="2"/>
      <c r="G85" s="39"/>
    </row>
    <row r="86" spans="1:7" ht="15.75">
      <c r="C86" s="41" t="s">
        <v>42</v>
      </c>
      <c r="D86" s="31">
        <f>D42</f>
        <v>0.5</v>
      </c>
      <c r="E86" s="32" t="s">
        <v>43</v>
      </c>
      <c r="F86" s="33"/>
      <c r="G86" s="24">
        <f>G42</f>
        <v>0</v>
      </c>
    </row>
    <row r="87" spans="1:7" ht="17.25" thickBot="1">
      <c r="A87" s="73"/>
      <c r="C87" s="40" t="s">
        <v>104</v>
      </c>
      <c r="D87" s="20" t="s">
        <v>32</v>
      </c>
      <c r="E87" s="21"/>
      <c r="F87" s="22"/>
      <c r="G87" s="42">
        <f>G43</f>
        <v>0</v>
      </c>
    </row>
    <row r="88" spans="1:7" ht="16.5">
      <c r="A88" s="73" t="s">
        <v>102</v>
      </c>
    </row>
    <row r="89" spans="1:7" ht="16.5">
      <c r="A89" s="73"/>
      <c r="B89" s="73" t="s">
        <v>103</v>
      </c>
    </row>
    <row r="91" spans="1:7">
      <c r="C91" s="91"/>
      <c r="D91" s="91"/>
      <c r="E91" s="91"/>
      <c r="G91" s="91"/>
    </row>
    <row r="92" spans="1:7">
      <c r="C92" t="s">
        <v>107</v>
      </c>
      <c r="G92" t="s">
        <v>101</v>
      </c>
    </row>
    <row r="93" spans="1:7">
      <c r="C93" t="s">
        <v>100</v>
      </c>
    </row>
  </sheetData>
  <dataConsolidate/>
  <mergeCells count="8">
    <mergeCell ref="J17:L17"/>
    <mergeCell ref="A46:I46"/>
    <mergeCell ref="A47:I47"/>
    <mergeCell ref="A48:I48"/>
    <mergeCell ref="D49:H49"/>
    <mergeCell ref="A1:I1"/>
    <mergeCell ref="D5:H5"/>
    <mergeCell ref="D6:I6"/>
  </mergeCells>
  <dataValidations count="2">
    <dataValidation type="list" allowBlank="1" showInputMessage="1" showErrorMessage="1" sqref="J17:L17" xr:uid="{00000000-0002-0000-0000-000000000000}">
      <formula1>ValidProjectTypes</formula1>
    </dataValidation>
    <dataValidation showInputMessage="1" showErrorMessage="1" sqref="J15" xr:uid="{00000000-0002-0000-0000-000001000000}"/>
  </dataValidations>
  <pageMargins left="0.75" right="0.75" top="1" bottom="1" header="0.5" footer="0.5"/>
  <pageSetup scale="85" orientation="portrait" r:id="rId1"/>
  <headerFooter alignWithMargins="0"/>
  <rowBreaks count="1" manualBreakCount="1">
    <brk id="45"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7"/>
  <sheetViews>
    <sheetView topLeftCell="A61" zoomScale="120" zoomScaleNormal="120" workbookViewId="0">
      <selection activeCell="D86" sqref="D86"/>
    </sheetView>
  </sheetViews>
  <sheetFormatPr defaultRowHeight="12.75"/>
  <cols>
    <col min="1" max="1" width="9" customWidth="1"/>
    <col min="2" max="2" width="10.140625" customWidth="1"/>
    <col min="3" max="3" width="4.5703125" customWidth="1"/>
    <col min="4" max="4" width="8" customWidth="1"/>
    <col min="5" max="5" width="28.28515625" customWidth="1"/>
    <col min="6" max="6" width="11.85546875" customWidth="1"/>
    <col min="7" max="7" width="18.140625" customWidth="1"/>
    <col min="8" max="8" width="14" customWidth="1"/>
    <col min="9" max="9" width="3.140625" customWidth="1"/>
    <col min="10" max="10" width="14.7109375" customWidth="1"/>
    <col min="11" max="11" width="12.42578125" customWidth="1"/>
    <col min="12" max="12" width="11.140625" customWidth="1"/>
    <col min="15" max="15" width="15" customWidth="1"/>
  </cols>
  <sheetData>
    <row r="1" spans="1:10" ht="18">
      <c r="A1" s="105" t="s">
        <v>98</v>
      </c>
      <c r="B1" s="105"/>
      <c r="C1" s="105"/>
      <c r="D1" s="105"/>
      <c r="E1" s="105"/>
      <c r="F1" s="105"/>
      <c r="G1" s="105"/>
      <c r="H1" s="105"/>
      <c r="I1" s="105"/>
    </row>
    <row r="2" spans="1:10" ht="15.75">
      <c r="A2" s="1" t="s">
        <v>16</v>
      </c>
      <c r="B2" s="35"/>
      <c r="C2" s="35"/>
      <c r="D2" s="35"/>
      <c r="E2" s="35"/>
      <c r="F2" s="35"/>
      <c r="G2" s="35"/>
      <c r="H2" s="35"/>
      <c r="I2" s="35"/>
      <c r="J2" s="36"/>
    </row>
    <row r="3" spans="1:10" ht="15.75">
      <c r="A3" s="3" t="s">
        <v>20</v>
      </c>
      <c r="B3" s="35"/>
      <c r="C3" s="35"/>
      <c r="D3" s="35"/>
      <c r="E3" s="35"/>
      <c r="F3" s="35"/>
      <c r="G3" s="35"/>
      <c r="H3" s="35"/>
      <c r="I3" s="35"/>
      <c r="J3" s="36"/>
    </row>
    <row r="4" spans="1:10" ht="15.75">
      <c r="A4" s="3" t="s">
        <v>17</v>
      </c>
      <c r="B4" s="35"/>
      <c r="C4" s="35"/>
      <c r="D4" s="35"/>
      <c r="E4" s="35"/>
      <c r="F4" s="35"/>
      <c r="G4" s="35"/>
      <c r="H4" s="35"/>
      <c r="I4" s="35"/>
      <c r="J4" s="36"/>
    </row>
    <row r="5" spans="1:10" ht="36.75" customHeight="1">
      <c r="A5" s="4" t="s">
        <v>22</v>
      </c>
      <c r="B5" s="2"/>
      <c r="D5" s="106" t="s">
        <v>77</v>
      </c>
      <c r="E5" s="106"/>
      <c r="F5" s="106"/>
      <c r="G5" s="106"/>
      <c r="H5" s="106"/>
      <c r="I5" s="93"/>
      <c r="J5" s="102"/>
    </row>
    <row r="6" spans="1:10" ht="15.75">
      <c r="A6" s="55" t="s">
        <v>21</v>
      </c>
      <c r="B6" s="2"/>
      <c r="C6" s="67"/>
      <c r="D6" s="107" t="s">
        <v>78</v>
      </c>
      <c r="E6" s="107"/>
      <c r="F6" s="107"/>
      <c r="G6" s="107"/>
      <c r="H6" s="107"/>
      <c r="I6" s="107"/>
      <c r="J6" s="65"/>
    </row>
    <row r="8" spans="1:10" ht="13.5" thickBot="1">
      <c r="J8" s="53"/>
    </row>
    <row r="9" spans="1:10" ht="16.5" thickBot="1">
      <c r="C9" s="6"/>
      <c r="D9" s="6"/>
      <c r="E9" s="6"/>
      <c r="F9" s="6"/>
      <c r="G9" s="76" t="s">
        <v>23</v>
      </c>
      <c r="J9" s="53" t="s">
        <v>64</v>
      </c>
    </row>
    <row r="10" spans="1:10" ht="16.5" thickBot="1">
      <c r="C10" s="70" t="s">
        <v>0</v>
      </c>
      <c r="D10" s="77" t="s">
        <v>79</v>
      </c>
      <c r="E10" s="71"/>
      <c r="F10" s="71"/>
      <c r="G10" s="68"/>
      <c r="J10" s="54"/>
    </row>
    <row r="11" spans="1:10" ht="15.75">
      <c r="C11" s="10"/>
      <c r="D11" s="11" t="s">
        <v>1</v>
      </c>
      <c r="E11" s="7"/>
      <c r="F11" s="12"/>
      <c r="G11" s="24"/>
      <c r="J11" s="53" t="s">
        <v>65</v>
      </c>
    </row>
    <row r="12" spans="1:10" ht="16.5" thickBot="1">
      <c r="C12" s="10"/>
      <c r="D12" s="11" t="s">
        <v>2</v>
      </c>
      <c r="E12" s="7"/>
      <c r="F12" s="12"/>
      <c r="G12" s="24"/>
      <c r="J12" s="53" t="s">
        <v>66</v>
      </c>
    </row>
    <row r="13" spans="1:10" ht="16.5" thickBot="1">
      <c r="C13" s="10"/>
      <c r="D13" s="11" t="s">
        <v>3</v>
      </c>
      <c r="E13" s="7"/>
      <c r="F13" s="12"/>
      <c r="G13" s="24"/>
      <c r="J13" s="54"/>
    </row>
    <row r="14" spans="1:10" ht="16.5" thickBot="1">
      <c r="C14" s="10"/>
      <c r="D14" s="11" t="s">
        <v>4</v>
      </c>
      <c r="E14" s="7"/>
      <c r="F14" s="12"/>
      <c r="G14" s="24"/>
      <c r="J14" s="56" t="s">
        <v>108</v>
      </c>
    </row>
    <row r="15" spans="1:10" ht="16.5" thickBot="1">
      <c r="C15" s="10"/>
      <c r="D15" s="13" t="s">
        <v>24</v>
      </c>
      <c r="E15" s="7"/>
      <c r="F15" s="12"/>
      <c r="G15" s="24"/>
      <c r="J15" s="63"/>
    </row>
    <row r="16" spans="1:10" ht="16.5" thickBot="1">
      <c r="C16" s="10"/>
      <c r="D16" s="13" t="s">
        <v>25</v>
      </c>
      <c r="E16" s="7" t="s">
        <v>48</v>
      </c>
      <c r="F16" s="12"/>
      <c r="G16" s="24"/>
      <c r="J16" s="53" t="s">
        <v>67</v>
      </c>
    </row>
    <row r="17" spans="3:15" ht="16.5" thickBot="1">
      <c r="C17" s="10" t="s">
        <v>33</v>
      </c>
      <c r="D17" s="74" t="s">
        <v>80</v>
      </c>
      <c r="E17" s="7"/>
      <c r="F17" s="12"/>
      <c r="G17" s="38"/>
      <c r="J17" s="108" t="s">
        <v>68</v>
      </c>
      <c r="K17" s="109"/>
      <c r="L17" s="110"/>
    </row>
    <row r="18" spans="3:15" ht="16.5" thickBot="1">
      <c r="C18" s="10"/>
      <c r="D18" s="13" t="s">
        <v>1</v>
      </c>
      <c r="E18" s="7" t="s">
        <v>30</v>
      </c>
      <c r="F18" s="12"/>
      <c r="G18" s="24"/>
      <c r="J18" s="62"/>
      <c r="K18" s="53" t="s">
        <v>89</v>
      </c>
    </row>
    <row r="19" spans="3:15" ht="15.75">
      <c r="C19" s="10"/>
      <c r="D19" s="13" t="s">
        <v>2</v>
      </c>
      <c r="E19" s="7" t="s">
        <v>31</v>
      </c>
      <c r="F19" s="12"/>
      <c r="G19" s="24"/>
      <c r="J19" s="53"/>
      <c r="O19" s="60"/>
    </row>
    <row r="20" spans="3:15" ht="15.75">
      <c r="C20" s="10"/>
      <c r="D20" s="13" t="s">
        <v>3</v>
      </c>
      <c r="E20" s="7" t="s">
        <v>26</v>
      </c>
      <c r="F20" s="12"/>
      <c r="G20" s="24"/>
    </row>
    <row r="21" spans="3:15" ht="15.75">
      <c r="C21" s="10"/>
      <c r="D21" s="75" t="s">
        <v>4</v>
      </c>
      <c r="E21" s="5" t="s">
        <v>27</v>
      </c>
      <c r="F21" s="5"/>
      <c r="G21" s="24"/>
    </row>
    <row r="22" spans="3:15" ht="15.75">
      <c r="C22" s="10"/>
      <c r="D22" s="75" t="s">
        <v>24</v>
      </c>
      <c r="E22" s="5" t="s">
        <v>88</v>
      </c>
      <c r="F22" s="5"/>
      <c r="G22" s="24"/>
    </row>
    <row r="23" spans="3:15" ht="15.75">
      <c r="C23" s="27" t="s">
        <v>5</v>
      </c>
      <c r="D23" s="28" t="s">
        <v>37</v>
      </c>
      <c r="E23" s="28"/>
      <c r="F23" s="5"/>
      <c r="G23" s="24">
        <f>SUM(G11:G22)</f>
        <v>0</v>
      </c>
      <c r="O23" s="60"/>
    </row>
    <row r="24" spans="3:15" ht="15.75">
      <c r="C24" s="10" t="s">
        <v>6</v>
      </c>
      <c r="D24" s="7" t="s">
        <v>83</v>
      </c>
      <c r="E24" s="7"/>
      <c r="F24" s="69"/>
      <c r="G24" s="38"/>
    </row>
    <row r="25" spans="3:15" ht="15.75">
      <c r="C25" s="10"/>
      <c r="D25" s="7" t="s">
        <v>90</v>
      </c>
      <c r="E25" s="7"/>
      <c r="F25" s="82">
        <v>0.44</v>
      </c>
      <c r="G25" s="24">
        <f>ROUND((F25)*SUM(G11:G19),0)</f>
        <v>0</v>
      </c>
    </row>
    <row r="26" spans="3:15" ht="15.75">
      <c r="C26" s="10"/>
      <c r="D26" s="7" t="s">
        <v>91</v>
      </c>
      <c r="E26" s="7"/>
      <c r="F26" s="79">
        <v>7.6499999999999999E-2</v>
      </c>
      <c r="G26" s="24">
        <f>ROUND(G22*F26,0)</f>
        <v>0</v>
      </c>
    </row>
    <row r="27" spans="3:15" ht="15.75">
      <c r="C27" s="10" t="s">
        <v>7</v>
      </c>
      <c r="D27" s="7" t="s">
        <v>84</v>
      </c>
      <c r="E27" s="7"/>
      <c r="F27" s="79"/>
      <c r="G27" s="24">
        <f>SUM(G25:G26)</f>
        <v>0</v>
      </c>
    </row>
    <row r="28" spans="3:15" ht="15.75">
      <c r="C28" s="10" t="s">
        <v>8</v>
      </c>
      <c r="D28" s="5" t="s">
        <v>38</v>
      </c>
      <c r="E28" s="7"/>
      <c r="F28" s="12"/>
      <c r="G28" s="25">
        <f>SUM(G23+G27)</f>
        <v>0</v>
      </c>
      <c r="O28" s="60"/>
    </row>
    <row r="29" spans="3:15" ht="15.75">
      <c r="C29" s="9" t="s">
        <v>9</v>
      </c>
      <c r="D29" s="5" t="s">
        <v>28</v>
      </c>
      <c r="E29" s="7"/>
      <c r="F29" s="15"/>
      <c r="G29" s="24"/>
    </row>
    <row r="30" spans="3:15" ht="15.75">
      <c r="C30" s="16" t="s">
        <v>10</v>
      </c>
      <c r="D30" s="17" t="s">
        <v>19</v>
      </c>
      <c r="E30" s="6"/>
      <c r="F30" s="12"/>
      <c r="G30" s="24"/>
    </row>
    <row r="31" spans="3:15" ht="15.75">
      <c r="C31" s="10" t="s">
        <v>11</v>
      </c>
      <c r="D31" s="18" t="s">
        <v>34</v>
      </c>
      <c r="E31" s="7"/>
      <c r="F31" s="12"/>
      <c r="G31" s="24"/>
    </row>
    <row r="32" spans="3:15" ht="15.75">
      <c r="C32" s="10" t="s">
        <v>12</v>
      </c>
      <c r="D32" s="18" t="s">
        <v>35</v>
      </c>
      <c r="E32" s="7"/>
      <c r="F32" s="12"/>
      <c r="G32" s="39"/>
      <c r="L32" s="50" t="s">
        <v>61</v>
      </c>
    </row>
    <row r="33" spans="1:15" ht="15.75">
      <c r="C33" s="30"/>
      <c r="D33" s="18" t="s">
        <v>39</v>
      </c>
      <c r="E33" s="7"/>
      <c r="F33" s="12"/>
      <c r="G33" s="25">
        <f>K35+K36+K37+K38</f>
        <v>0</v>
      </c>
      <c r="J33" s="51" t="s">
        <v>55</v>
      </c>
      <c r="L33" s="50" t="s">
        <v>62</v>
      </c>
    </row>
    <row r="34" spans="1:15" ht="15.75">
      <c r="C34" s="10"/>
      <c r="D34" s="18" t="s">
        <v>40</v>
      </c>
      <c r="E34" s="7"/>
      <c r="F34" s="12"/>
      <c r="G34" s="24"/>
      <c r="J34" s="51" t="s">
        <v>56</v>
      </c>
      <c r="K34" s="49" t="s">
        <v>54</v>
      </c>
      <c r="L34" s="50" t="s">
        <v>63</v>
      </c>
      <c r="O34" s="60"/>
    </row>
    <row r="35" spans="1:15" ht="15.75">
      <c r="C35" s="10"/>
      <c r="D35" s="18" t="s">
        <v>82</v>
      </c>
      <c r="E35" s="7"/>
      <c r="F35" s="12"/>
      <c r="G35" s="24"/>
      <c r="J35" s="43" t="s">
        <v>50</v>
      </c>
      <c r="K35" s="46"/>
      <c r="L35" s="52">
        <f>IF(K35&gt;=25000,"25,000",K35)</f>
        <v>0</v>
      </c>
    </row>
    <row r="36" spans="1:15" ht="15.75">
      <c r="C36" s="10" t="s">
        <v>13</v>
      </c>
      <c r="D36" s="18" t="s">
        <v>36</v>
      </c>
      <c r="E36" s="7"/>
      <c r="F36" s="12"/>
      <c r="G36" s="24"/>
      <c r="J36" s="44" t="s">
        <v>51</v>
      </c>
      <c r="K36" s="47"/>
      <c r="L36" s="52">
        <f>IF(K36&gt;=25000,"25,000",K36)</f>
        <v>0</v>
      </c>
    </row>
    <row r="37" spans="1:15" ht="15.75">
      <c r="C37" s="10" t="s">
        <v>14</v>
      </c>
      <c r="D37" s="7" t="s">
        <v>18</v>
      </c>
      <c r="E37" s="7"/>
      <c r="F37" s="12"/>
      <c r="G37" s="24"/>
      <c r="J37" s="44" t="s">
        <v>52</v>
      </c>
      <c r="K37" s="47"/>
      <c r="L37" s="52">
        <f>IF(K37&gt;=25000,"25,000",K37)</f>
        <v>0</v>
      </c>
      <c r="O37" s="61"/>
    </row>
    <row r="38" spans="1:15" ht="15.75">
      <c r="C38" s="10" t="s">
        <v>15</v>
      </c>
      <c r="D38" s="7" t="s">
        <v>105</v>
      </c>
      <c r="E38" s="7"/>
      <c r="F38" s="12"/>
      <c r="G38" s="24"/>
      <c r="J38" s="45" t="s">
        <v>53</v>
      </c>
      <c r="K38" s="48"/>
      <c r="L38" s="52">
        <f>IF(K38&gt;=25000,"25,000",K38)</f>
        <v>0</v>
      </c>
      <c r="O38" s="61"/>
    </row>
    <row r="39" spans="1:15" ht="15.75">
      <c r="C39" s="10" t="s">
        <v>81</v>
      </c>
      <c r="D39" s="74" t="s">
        <v>97</v>
      </c>
      <c r="E39" s="85"/>
      <c r="F39" s="89">
        <v>0.38</v>
      </c>
      <c r="G39" s="88">
        <f>G20*F39</f>
        <v>0</v>
      </c>
      <c r="O39" s="61"/>
    </row>
    <row r="40" spans="1:15" ht="15.75">
      <c r="C40" s="14" t="s">
        <v>85</v>
      </c>
      <c r="D40" s="6" t="s">
        <v>29</v>
      </c>
      <c r="E40" s="6"/>
      <c r="F40" s="19"/>
      <c r="G40" s="24">
        <f>SUM(G28:G39)</f>
        <v>0</v>
      </c>
      <c r="O40" s="61"/>
    </row>
    <row r="41" spans="1:15" ht="15.75">
      <c r="C41" s="10" t="s">
        <v>86</v>
      </c>
      <c r="D41" s="7" t="s">
        <v>41</v>
      </c>
      <c r="E41" s="7"/>
      <c r="F41" s="6"/>
      <c r="G41" s="39"/>
      <c r="O41" s="61"/>
    </row>
    <row r="42" spans="1:15" ht="15.75">
      <c r="C42" s="41" t="s">
        <v>42</v>
      </c>
      <c r="D42" s="31">
        <f>IF(J17="Research Non-State On-Campus",0.5,IF(J17="Research State On-Campus",0.26,IF(J17="Public Service Non-State On-Campus",0.35,IF(J17="Public Service State On-Campus",0.26,IF(J17="Instruction Non-State On-Campus",0.49,IF(J17="Instruction State On-Campus",0.26,IF(J17="Off-Campus Non-State",0.26,IF(J17="Off-Campus State",0.26,J18))))))))</f>
        <v>0.5</v>
      </c>
      <c r="E42" s="81" t="s">
        <v>43</v>
      </c>
      <c r="F42" s="33">
        <f>IF($L$35&gt;25000,"25000",$L$35)+IF($L$36&gt;25000,"25000",$L$36)+IF($L$37&gt;25000,"25000",$L$37)+IF($L$38&gt;25000,"25000",$L$38)+$G$40-$G$33-$G$37-$G$39-$G$38</f>
        <v>0</v>
      </c>
      <c r="G42" s="86">
        <f>ROUND(F42*D42,0)</f>
        <v>0</v>
      </c>
      <c r="O42" s="61"/>
    </row>
    <row r="43" spans="1:15" ht="17.25" thickBot="1">
      <c r="B43" s="72"/>
      <c r="C43" s="40" t="s">
        <v>104</v>
      </c>
      <c r="D43" s="20" t="s">
        <v>32</v>
      </c>
      <c r="E43" s="21"/>
      <c r="F43" s="22"/>
      <c r="G43" s="26">
        <f>SUM(G40:G42)</f>
        <v>0</v>
      </c>
      <c r="H43" s="72"/>
      <c r="O43" s="61"/>
    </row>
    <row r="44" spans="1:15" ht="16.5">
      <c r="A44" s="73" t="s">
        <v>102</v>
      </c>
      <c r="C44" s="2"/>
      <c r="D44" s="23"/>
      <c r="E44" s="2"/>
      <c r="F44" s="2"/>
      <c r="G44" s="2"/>
      <c r="H44" s="72"/>
      <c r="O44" s="61"/>
    </row>
    <row r="45" spans="1:15" ht="16.5">
      <c r="A45" s="73"/>
      <c r="B45" s="73" t="s">
        <v>103</v>
      </c>
      <c r="C45" s="2"/>
      <c r="D45" s="23"/>
      <c r="E45" s="2"/>
      <c r="F45" s="2"/>
      <c r="G45" s="2"/>
      <c r="H45" s="72"/>
      <c r="O45" s="61"/>
    </row>
    <row r="46" spans="1:15" ht="15.75">
      <c r="A46" s="111" t="s">
        <v>16</v>
      </c>
      <c r="B46" s="111"/>
      <c r="C46" s="111"/>
      <c r="D46" s="111"/>
      <c r="E46" s="111"/>
      <c r="F46" s="111"/>
      <c r="G46" s="111"/>
      <c r="H46" s="111"/>
      <c r="I46" s="78"/>
      <c r="O46" s="61"/>
    </row>
    <row r="47" spans="1:15" ht="15.75" customHeight="1">
      <c r="A47" s="103" t="s">
        <v>20</v>
      </c>
      <c r="B47" s="103"/>
      <c r="C47" s="103"/>
      <c r="D47" s="103"/>
      <c r="E47" s="103"/>
      <c r="F47" s="103"/>
      <c r="G47" s="103"/>
      <c r="H47" s="103"/>
      <c r="I47" s="94"/>
      <c r="O47" s="61"/>
    </row>
    <row r="48" spans="1:15" ht="15.75" customHeight="1">
      <c r="A48" s="103" t="s">
        <v>44</v>
      </c>
      <c r="B48" s="103"/>
      <c r="C48" s="103"/>
      <c r="D48" s="103"/>
      <c r="E48" s="103"/>
      <c r="F48" s="103"/>
      <c r="G48" s="103"/>
      <c r="H48" s="103"/>
      <c r="I48" s="94"/>
      <c r="O48" s="61"/>
    </row>
    <row r="49" spans="1:15" ht="36.75" customHeight="1">
      <c r="A49" s="4" t="s">
        <v>22</v>
      </c>
      <c r="B49" s="2"/>
      <c r="C49" s="94"/>
      <c r="D49" s="104" t="str">
        <f>D5</f>
        <v>(Insert project title here.  Sheet will auto-fill on subsequent years/composite)</v>
      </c>
      <c r="E49" s="104"/>
      <c r="F49" s="104"/>
      <c r="G49" s="104"/>
      <c r="H49" s="104"/>
      <c r="I49" s="95"/>
      <c r="O49" s="61"/>
    </row>
    <row r="50" spans="1:15" ht="15.75" customHeight="1">
      <c r="A50" s="55" t="s">
        <v>21</v>
      </c>
      <c r="D50" s="74" t="str">
        <f>D6</f>
        <v>(Insert investigator(s) here.  Sheet will auto-fill on subsequent years/composite)</v>
      </c>
      <c r="E50" s="96"/>
      <c r="F50" s="96"/>
      <c r="G50" s="96"/>
      <c r="H50" s="96"/>
      <c r="I50" s="23"/>
      <c r="O50" s="61"/>
    </row>
    <row r="51" spans="1:15" ht="15.75">
      <c r="C51" s="4"/>
      <c r="D51" s="66"/>
      <c r="E51" s="23"/>
      <c r="F51" s="23"/>
      <c r="G51" s="23"/>
      <c r="O51" s="61"/>
    </row>
    <row r="52" spans="1:15" ht="13.5" thickBot="1">
      <c r="O52" s="61"/>
    </row>
    <row r="53" spans="1:15" ht="16.5" thickBot="1">
      <c r="C53" s="6"/>
      <c r="D53" s="6"/>
      <c r="E53" s="6"/>
      <c r="F53" s="6"/>
      <c r="G53" s="76" t="s">
        <v>23</v>
      </c>
      <c r="J53" s="56"/>
      <c r="O53" s="61"/>
    </row>
    <row r="54" spans="1:15" ht="15.75">
      <c r="C54" s="70" t="s">
        <v>0</v>
      </c>
      <c r="D54" s="77" t="s">
        <v>79</v>
      </c>
      <c r="E54" s="71"/>
      <c r="F54" s="71"/>
      <c r="G54" s="68"/>
      <c r="J54" s="64"/>
      <c r="O54" s="61"/>
    </row>
    <row r="55" spans="1:15" ht="15.75">
      <c r="C55" s="10"/>
      <c r="D55" s="11" t="s">
        <v>1</v>
      </c>
      <c r="E55" s="83" t="str">
        <f>IF(E11=""," ",E11)</f>
        <v xml:space="preserve"> </v>
      </c>
      <c r="F55" s="12"/>
      <c r="G55" s="24">
        <f>ROUND(SUM(G11+(G11*$J$10)),0)</f>
        <v>0</v>
      </c>
      <c r="J55" s="53"/>
      <c r="O55" s="61"/>
    </row>
    <row r="56" spans="1:15" ht="15.75">
      <c r="C56" s="10"/>
      <c r="D56" s="11" t="s">
        <v>2</v>
      </c>
      <c r="E56" s="83" t="str">
        <f>IF(E12=""," ",E12)</f>
        <v xml:space="preserve"> </v>
      </c>
      <c r="F56" s="12"/>
      <c r="G56" s="24">
        <f t="shared" ref="G56:G60" si="0">ROUND(SUM(G12+(G12*$J$10)),0)</f>
        <v>0</v>
      </c>
      <c r="J56" s="90"/>
      <c r="O56" s="61"/>
    </row>
    <row r="57" spans="1:15" ht="15.75">
      <c r="C57" s="10"/>
      <c r="D57" s="11" t="s">
        <v>3</v>
      </c>
      <c r="E57" s="83" t="str">
        <f>IF(E13=""," ",E13)</f>
        <v xml:space="preserve"> </v>
      </c>
      <c r="F57" s="12"/>
      <c r="G57" s="24">
        <f t="shared" si="0"/>
        <v>0</v>
      </c>
      <c r="O57" s="61"/>
    </row>
    <row r="58" spans="1:15" ht="15.75">
      <c r="C58" s="10"/>
      <c r="D58" s="11" t="s">
        <v>4</v>
      </c>
      <c r="E58" s="83" t="str">
        <f>IF(E14=""," ",E14)</f>
        <v xml:space="preserve"> </v>
      </c>
      <c r="F58" s="12"/>
      <c r="G58" s="24">
        <f t="shared" si="0"/>
        <v>0</v>
      </c>
      <c r="O58" s="61"/>
    </row>
    <row r="59" spans="1:15" ht="15.75">
      <c r="C59" s="10"/>
      <c r="D59" s="13" t="s">
        <v>24</v>
      </c>
      <c r="E59" s="83" t="str">
        <f>IF(E15=""," ",E15)</f>
        <v xml:space="preserve"> </v>
      </c>
      <c r="F59" s="12"/>
      <c r="G59" s="24">
        <f t="shared" si="0"/>
        <v>0</v>
      </c>
      <c r="O59" s="61"/>
    </row>
    <row r="60" spans="1:15" ht="15.75">
      <c r="C60" s="10"/>
      <c r="D60" s="13" t="s">
        <v>25</v>
      </c>
      <c r="E60" s="7" t="s">
        <v>48</v>
      </c>
      <c r="F60" s="12"/>
      <c r="G60" s="24">
        <f t="shared" si="0"/>
        <v>0</v>
      </c>
      <c r="O60" s="61"/>
    </row>
    <row r="61" spans="1:15" ht="15.75">
      <c r="C61" s="10" t="s">
        <v>33</v>
      </c>
      <c r="D61" s="74" t="s">
        <v>80</v>
      </c>
      <c r="E61" s="7"/>
      <c r="F61" s="12"/>
      <c r="G61" s="38"/>
      <c r="O61" s="61"/>
    </row>
    <row r="62" spans="1:15" ht="15.75">
      <c r="C62" s="10"/>
      <c r="D62" s="84" t="s">
        <v>1</v>
      </c>
      <c r="E62" s="7" t="s">
        <v>30</v>
      </c>
      <c r="F62" s="12"/>
      <c r="G62" s="24">
        <f>ROUND(SUM(G18+(G18*$J$10)),0)</f>
        <v>0</v>
      </c>
      <c r="O62" s="61"/>
    </row>
    <row r="63" spans="1:15" ht="15.75">
      <c r="C63" s="10"/>
      <c r="D63" s="13" t="s">
        <v>2</v>
      </c>
      <c r="E63" s="7" t="s">
        <v>31</v>
      </c>
      <c r="F63" s="12"/>
      <c r="G63" s="24">
        <f>ROUND(SUM(G19+(G19*$J$10)),0)</f>
        <v>0</v>
      </c>
      <c r="O63" s="61"/>
    </row>
    <row r="64" spans="1:15" ht="15.75">
      <c r="C64" s="10"/>
      <c r="D64" s="13" t="s">
        <v>3</v>
      </c>
      <c r="E64" s="7" t="s">
        <v>26</v>
      </c>
      <c r="F64" s="5"/>
      <c r="G64" s="24">
        <f>ROUND(SUM(G20+(G20*$J$10)),0)</f>
        <v>0</v>
      </c>
      <c r="O64" s="61"/>
    </row>
    <row r="65" spans="3:15" ht="15.75">
      <c r="C65" s="10"/>
      <c r="D65" s="13" t="s">
        <v>4</v>
      </c>
      <c r="E65" s="7" t="s">
        <v>27</v>
      </c>
      <c r="F65" s="12"/>
      <c r="G65" s="24">
        <f>ROUND(SUM(G21+(G21*$J$10)),0)</f>
        <v>0</v>
      </c>
      <c r="O65" s="61"/>
    </row>
    <row r="66" spans="3:15" ht="15.75">
      <c r="C66" s="9"/>
      <c r="D66" s="75" t="s">
        <v>24</v>
      </c>
      <c r="E66" s="5" t="s">
        <v>88</v>
      </c>
      <c r="F66" s="5"/>
      <c r="G66" s="24">
        <f>ROUND(SUM(G22+(G22*$J$10)),0)</f>
        <v>0</v>
      </c>
      <c r="O66" s="61"/>
    </row>
    <row r="67" spans="3:15" ht="15.75">
      <c r="C67" s="27" t="s">
        <v>5</v>
      </c>
      <c r="D67" s="28" t="s">
        <v>37</v>
      </c>
      <c r="E67" s="28"/>
      <c r="F67" s="5"/>
      <c r="G67" s="24">
        <f>SUM(G55:G66)</f>
        <v>0</v>
      </c>
      <c r="O67" s="61"/>
    </row>
    <row r="68" spans="3:15" ht="15.75">
      <c r="C68" s="10" t="s">
        <v>6</v>
      </c>
      <c r="D68" s="7" t="s">
        <v>83</v>
      </c>
      <c r="E68" s="7"/>
      <c r="F68" s="69"/>
      <c r="G68" s="38"/>
      <c r="O68" s="61"/>
    </row>
    <row r="69" spans="3:15" ht="15.75">
      <c r="C69" s="10"/>
      <c r="D69" s="7" t="s">
        <v>90</v>
      </c>
      <c r="E69" s="7"/>
      <c r="F69" s="82">
        <v>0.44</v>
      </c>
      <c r="G69" s="24">
        <f>ROUND((F69)*SUM(G55:G63),0)</f>
        <v>0</v>
      </c>
      <c r="O69" s="61"/>
    </row>
    <row r="70" spans="3:15" ht="15.75">
      <c r="C70" s="10"/>
      <c r="D70" s="7" t="s">
        <v>91</v>
      </c>
      <c r="E70" s="7"/>
      <c r="F70" s="79">
        <v>7.6499999999999999E-2</v>
      </c>
      <c r="G70" s="24">
        <f>G66*F70</f>
        <v>0</v>
      </c>
      <c r="O70" s="61"/>
    </row>
    <row r="71" spans="3:15" ht="15.75">
      <c r="C71" s="10" t="s">
        <v>7</v>
      </c>
      <c r="D71" s="7" t="s">
        <v>84</v>
      </c>
      <c r="E71" s="7"/>
      <c r="F71" s="79"/>
      <c r="G71" s="24">
        <f>SUM(G69:G70)</f>
        <v>0</v>
      </c>
      <c r="O71" s="61"/>
    </row>
    <row r="72" spans="3:15" ht="15.75">
      <c r="C72" s="10" t="s">
        <v>8</v>
      </c>
      <c r="D72" s="5" t="s">
        <v>38</v>
      </c>
      <c r="E72" s="7"/>
      <c r="F72" s="12"/>
      <c r="G72" s="25">
        <f>SUM(G67+G71)</f>
        <v>0</v>
      </c>
      <c r="O72" s="61"/>
    </row>
    <row r="73" spans="3:15" ht="15.75">
      <c r="C73" s="9" t="s">
        <v>9</v>
      </c>
      <c r="D73" s="5" t="s">
        <v>28</v>
      </c>
      <c r="E73" s="7"/>
      <c r="F73" s="15"/>
      <c r="G73" s="24">
        <f>ROUND(SUM(G29+(G29*$J$13)),0)</f>
        <v>0</v>
      </c>
      <c r="O73" s="61"/>
    </row>
    <row r="74" spans="3:15" ht="15.75">
      <c r="C74" s="16" t="s">
        <v>10</v>
      </c>
      <c r="D74" s="17" t="s">
        <v>19</v>
      </c>
      <c r="E74" s="6"/>
      <c r="F74" s="12"/>
      <c r="G74" s="24">
        <f>ROUND(SUM(G30+(G30*$J$13)),0)</f>
        <v>0</v>
      </c>
      <c r="L74" s="50" t="s">
        <v>61</v>
      </c>
      <c r="O74" s="61"/>
    </row>
    <row r="75" spans="3:15" ht="15.75">
      <c r="C75" s="10" t="s">
        <v>11</v>
      </c>
      <c r="D75" s="18" t="s">
        <v>34</v>
      </c>
      <c r="E75" s="7"/>
      <c r="F75" s="12"/>
      <c r="G75" s="24">
        <f>ROUND(SUM(G31+(G31*$J$13)),0)</f>
        <v>0</v>
      </c>
      <c r="J75" s="51" t="s">
        <v>55</v>
      </c>
      <c r="L75" s="50" t="s">
        <v>62</v>
      </c>
      <c r="O75" s="61"/>
    </row>
    <row r="76" spans="3:15" ht="15.75">
      <c r="C76" s="10" t="s">
        <v>12</v>
      </c>
      <c r="D76" s="18" t="s">
        <v>35</v>
      </c>
      <c r="E76" s="7"/>
      <c r="F76" s="12"/>
      <c r="G76" s="34"/>
      <c r="J76" s="51" t="s">
        <v>56</v>
      </c>
      <c r="K76" s="49" t="s">
        <v>57</v>
      </c>
      <c r="L76" s="50" t="s">
        <v>63</v>
      </c>
      <c r="O76" s="61"/>
    </row>
    <row r="77" spans="3:15" ht="15.75">
      <c r="C77" s="30"/>
      <c r="D77" s="18" t="s">
        <v>39</v>
      </c>
      <c r="E77" s="7"/>
      <c r="F77" s="12"/>
      <c r="G77" s="25">
        <f>SUM(K77:K80)</f>
        <v>0</v>
      </c>
      <c r="J77" s="43" t="s">
        <v>50</v>
      </c>
      <c r="K77" s="46"/>
      <c r="L77" s="52">
        <f>IF(K77+L35&gt;=25000,25000-L35,K77)</f>
        <v>0</v>
      </c>
      <c r="O77" s="61"/>
    </row>
    <row r="78" spans="3:15" ht="15.75">
      <c r="C78" s="10"/>
      <c r="D78" s="18" t="s">
        <v>40</v>
      </c>
      <c r="E78" s="7"/>
      <c r="F78" s="12"/>
      <c r="G78" s="24">
        <f>ROUND(SUM(G34+(G34*$J$13)),0)</f>
        <v>0</v>
      </c>
      <c r="J78" s="44" t="s">
        <v>51</v>
      </c>
      <c r="K78" s="47"/>
      <c r="L78" s="52">
        <f>IF(K78+L36&gt;=25000,25000-L36,K78)</f>
        <v>0</v>
      </c>
      <c r="O78" s="61"/>
    </row>
    <row r="79" spans="3:15" ht="15.75">
      <c r="C79" s="10"/>
      <c r="D79" s="18" t="s">
        <v>82</v>
      </c>
      <c r="E79" s="7"/>
      <c r="F79" s="12"/>
      <c r="G79" s="24">
        <f>ROUND(SUM(G35+(G35*$J$13)),0)</f>
        <v>0</v>
      </c>
      <c r="J79" s="44" t="s">
        <v>52</v>
      </c>
      <c r="K79" s="47"/>
      <c r="L79" s="52">
        <f>IF(K79+L37&gt;=25000,25000-L37,K79)</f>
        <v>0</v>
      </c>
      <c r="O79" s="61"/>
    </row>
    <row r="80" spans="3:15" ht="15.75">
      <c r="C80" s="10" t="s">
        <v>13</v>
      </c>
      <c r="D80" s="18" t="s">
        <v>36</v>
      </c>
      <c r="E80" s="7"/>
      <c r="F80" s="12"/>
      <c r="G80" s="24">
        <f>ROUND(SUM(G36+(G36*$J$13)),0)</f>
        <v>0</v>
      </c>
      <c r="J80" s="45" t="s">
        <v>53</v>
      </c>
      <c r="K80" s="48"/>
      <c r="L80" s="52">
        <f>IF(K80+L38&gt;=25000,25000-L38,K80)</f>
        <v>0</v>
      </c>
      <c r="O80" s="61"/>
    </row>
    <row r="81" spans="1:15" ht="15.75">
      <c r="C81" s="10" t="s">
        <v>14</v>
      </c>
      <c r="D81" s="7" t="s">
        <v>18</v>
      </c>
      <c r="E81" s="7"/>
      <c r="F81" s="12"/>
      <c r="G81" s="25">
        <v>0</v>
      </c>
      <c r="O81" s="61"/>
    </row>
    <row r="82" spans="1:15" ht="15.75">
      <c r="C82" s="10" t="s">
        <v>15</v>
      </c>
      <c r="D82" s="7" t="s">
        <v>105</v>
      </c>
      <c r="E82" s="7"/>
      <c r="F82" s="12"/>
      <c r="G82" s="24">
        <f>ROUND(SUM(G38+(G38*$J$13)),0)</f>
        <v>0</v>
      </c>
      <c r="O82" s="61"/>
    </row>
    <row r="83" spans="1:15" ht="15.75">
      <c r="C83" s="10" t="s">
        <v>81</v>
      </c>
      <c r="D83" s="74" t="s">
        <v>97</v>
      </c>
      <c r="E83" s="85"/>
      <c r="F83" s="89">
        <v>0.38</v>
      </c>
      <c r="G83" s="88">
        <f>G64*F83</f>
        <v>0</v>
      </c>
      <c r="O83" s="61"/>
    </row>
    <row r="84" spans="1:15" ht="16.5">
      <c r="B84" s="72"/>
      <c r="C84" s="14" t="s">
        <v>85</v>
      </c>
      <c r="D84" s="6" t="s">
        <v>29</v>
      </c>
      <c r="E84" s="6"/>
      <c r="F84" s="19"/>
      <c r="G84" s="24">
        <f>SUM(G72:G83)</f>
        <v>0</v>
      </c>
      <c r="O84" s="61"/>
    </row>
    <row r="85" spans="1:15" ht="16.5">
      <c r="B85" s="35"/>
      <c r="C85" s="10" t="s">
        <v>86</v>
      </c>
      <c r="D85" s="7" t="s">
        <v>41</v>
      </c>
      <c r="E85" s="7"/>
      <c r="F85" s="6"/>
      <c r="G85" s="39"/>
      <c r="H85" s="72"/>
      <c r="O85" s="61"/>
    </row>
    <row r="86" spans="1:15" ht="16.5">
      <c r="B86" s="72"/>
      <c r="C86" s="41" t="s">
        <v>42</v>
      </c>
      <c r="D86" s="31">
        <f>D42</f>
        <v>0.5</v>
      </c>
      <c r="E86" s="81" t="s">
        <v>43</v>
      </c>
      <c r="F86" s="33">
        <f>IF($L$77&gt;25000,"25000",$L$77)+IF($L$78&gt;25000,"25000",$L$78)+IF($L$79&gt;25000,"25000",$L$79)+IF($L$80&gt;25000,"25000",$L$80)+$G$84-$G$77-$G$81-$G$83-$G$82</f>
        <v>0</v>
      </c>
      <c r="G86" s="86">
        <f>ROUND(F86*D86,0)</f>
        <v>0</v>
      </c>
      <c r="H86" s="78"/>
      <c r="I86" s="78"/>
      <c r="O86" s="61"/>
    </row>
    <row r="87" spans="1:15" ht="17.25" thickBot="1">
      <c r="A87" s="73"/>
      <c r="C87" s="40" t="s">
        <v>104</v>
      </c>
      <c r="D87" s="20" t="s">
        <v>32</v>
      </c>
      <c r="E87" s="21"/>
      <c r="F87" s="22"/>
      <c r="G87" s="26">
        <f>SUM(G84:G86)</f>
        <v>0</v>
      </c>
      <c r="H87" s="78"/>
      <c r="I87" s="78"/>
      <c r="O87" s="61"/>
    </row>
    <row r="88" spans="1:15" ht="16.5">
      <c r="A88" s="73" t="s">
        <v>102</v>
      </c>
      <c r="C88" s="97"/>
      <c r="D88" s="98"/>
      <c r="E88" s="6"/>
      <c r="F88" s="6"/>
      <c r="G88" s="99"/>
      <c r="H88" s="78"/>
      <c r="I88" s="78"/>
      <c r="O88" s="61"/>
    </row>
    <row r="89" spans="1:15" ht="16.5">
      <c r="A89" s="73"/>
      <c r="B89" s="73" t="s">
        <v>103</v>
      </c>
      <c r="C89" s="97"/>
      <c r="D89" s="98"/>
      <c r="E89" s="6"/>
      <c r="F89" s="6"/>
      <c r="G89" s="99"/>
      <c r="H89" s="78"/>
      <c r="I89" s="78"/>
      <c r="O89" s="61"/>
    </row>
    <row r="90" spans="1:15" ht="15.75" customHeight="1">
      <c r="A90" s="111" t="s">
        <v>16</v>
      </c>
      <c r="B90" s="111"/>
      <c r="C90" s="111"/>
      <c r="D90" s="111"/>
      <c r="E90" s="111"/>
      <c r="F90" s="111"/>
      <c r="G90" s="111"/>
      <c r="H90" s="111"/>
      <c r="I90" s="111"/>
    </row>
    <row r="91" spans="1:15" ht="15.75">
      <c r="A91" s="103" t="s">
        <v>20</v>
      </c>
      <c r="B91" s="103"/>
      <c r="C91" s="103"/>
      <c r="D91" s="103"/>
      <c r="E91" s="103"/>
      <c r="F91" s="103"/>
      <c r="G91" s="103"/>
      <c r="H91" s="103"/>
      <c r="I91" s="103"/>
    </row>
    <row r="92" spans="1:15" ht="15.75">
      <c r="A92" s="103" t="s">
        <v>49</v>
      </c>
      <c r="B92" s="103"/>
      <c r="C92" s="103"/>
      <c r="D92" s="103"/>
      <c r="E92" s="103"/>
      <c r="F92" s="103"/>
      <c r="G92" s="103"/>
      <c r="H92" s="103"/>
      <c r="I92" s="103"/>
    </row>
    <row r="93" spans="1:15" ht="36.75" customHeight="1">
      <c r="A93" s="4" t="s">
        <v>22</v>
      </c>
      <c r="D93" s="104" t="str">
        <f>D5</f>
        <v>(Insert project title here.  Sheet will auto-fill on subsequent years/composite)</v>
      </c>
      <c r="E93" s="104"/>
      <c r="F93" s="104"/>
      <c r="G93" s="104"/>
      <c r="H93" s="104"/>
    </row>
    <row r="94" spans="1:15" ht="15.75">
      <c r="A94" s="55" t="s">
        <v>21</v>
      </c>
      <c r="C94" s="4"/>
      <c r="D94" s="101" t="str">
        <f>D6</f>
        <v>(Insert investigator(s) here.  Sheet will auto-fill on subsequent years/composite)</v>
      </c>
      <c r="E94" s="101"/>
      <c r="F94" s="101"/>
      <c r="G94" s="101"/>
      <c r="H94" s="91"/>
    </row>
    <row r="96" spans="1:15" ht="13.5" thickBot="1"/>
    <row r="97" spans="3:7" ht="16.5" thickBot="1">
      <c r="C97" s="8"/>
      <c r="D97" s="8"/>
      <c r="E97" s="8"/>
      <c r="F97" s="8"/>
      <c r="G97" s="37" t="s">
        <v>23</v>
      </c>
    </row>
    <row r="98" spans="3:7" ht="15.75">
      <c r="C98" s="9" t="s">
        <v>0</v>
      </c>
      <c r="D98" s="6" t="s">
        <v>79</v>
      </c>
      <c r="E98" s="5"/>
      <c r="F98" s="5"/>
      <c r="G98" s="39"/>
    </row>
    <row r="99" spans="3:7" ht="15.75">
      <c r="C99" s="10"/>
      <c r="D99" s="11" t="s">
        <v>1</v>
      </c>
      <c r="E99" s="7" t="str">
        <f>IF(E11=""," ",E11)</f>
        <v xml:space="preserve"> </v>
      </c>
      <c r="F99" s="12"/>
      <c r="G99" s="24">
        <f t="shared" ref="G99:G104" si="1">G11+G55</f>
        <v>0</v>
      </c>
    </row>
    <row r="100" spans="3:7" ht="15.75">
      <c r="C100" s="10"/>
      <c r="D100" s="11" t="s">
        <v>2</v>
      </c>
      <c r="E100" s="7" t="str">
        <f>IF(E12=""," ",E12)</f>
        <v xml:space="preserve"> </v>
      </c>
      <c r="F100" s="12"/>
      <c r="G100" s="24">
        <f t="shared" si="1"/>
        <v>0</v>
      </c>
    </row>
    <row r="101" spans="3:7" ht="15.75">
      <c r="C101" s="10"/>
      <c r="D101" s="11" t="s">
        <v>3</v>
      </c>
      <c r="E101" s="7" t="str">
        <f>IF(E13=""," ",E13)</f>
        <v xml:space="preserve"> </v>
      </c>
      <c r="F101" s="12"/>
      <c r="G101" s="24">
        <f t="shared" si="1"/>
        <v>0</v>
      </c>
    </row>
    <row r="102" spans="3:7" ht="15.75">
      <c r="C102" s="10"/>
      <c r="D102" s="11" t="s">
        <v>4</v>
      </c>
      <c r="E102" s="7" t="str">
        <f>IF(E14=""," ",E14)</f>
        <v xml:space="preserve"> </v>
      </c>
      <c r="F102" s="12"/>
      <c r="G102" s="24">
        <f t="shared" si="1"/>
        <v>0</v>
      </c>
    </row>
    <row r="103" spans="3:7" ht="15.75">
      <c r="C103" s="10"/>
      <c r="D103" s="13" t="s">
        <v>24</v>
      </c>
      <c r="E103" s="7" t="str">
        <f>IF(E15=""," ",E15)</f>
        <v xml:space="preserve"> </v>
      </c>
      <c r="F103" s="12"/>
      <c r="G103" s="24">
        <f t="shared" si="1"/>
        <v>0</v>
      </c>
    </row>
    <row r="104" spans="3:7" ht="15.75">
      <c r="C104" s="10"/>
      <c r="D104" s="13" t="s">
        <v>25</v>
      </c>
      <c r="E104" s="7" t="s">
        <v>48</v>
      </c>
      <c r="F104" s="12"/>
      <c r="G104" s="24">
        <f t="shared" si="1"/>
        <v>0</v>
      </c>
    </row>
    <row r="105" spans="3:7" ht="15.75">
      <c r="C105" s="10" t="s">
        <v>33</v>
      </c>
      <c r="D105" s="74" t="s">
        <v>80</v>
      </c>
      <c r="E105" s="7"/>
      <c r="F105" s="12"/>
      <c r="G105" s="39"/>
    </row>
    <row r="106" spans="3:7" ht="15.75">
      <c r="C106" s="10"/>
      <c r="D106" s="29" t="s">
        <v>1</v>
      </c>
      <c r="E106" s="7" t="s">
        <v>30</v>
      </c>
      <c r="F106" s="12"/>
      <c r="G106" s="24">
        <f t="shared" ref="G106:G111" si="2">G18+G62</f>
        <v>0</v>
      </c>
    </row>
    <row r="107" spans="3:7" ht="15.75">
      <c r="C107" s="10"/>
      <c r="D107" s="13" t="s">
        <v>2</v>
      </c>
      <c r="E107" s="7" t="s">
        <v>31</v>
      </c>
      <c r="F107" s="12"/>
      <c r="G107" s="24">
        <f t="shared" si="2"/>
        <v>0</v>
      </c>
    </row>
    <row r="108" spans="3:7" ht="15.75">
      <c r="C108" s="10"/>
      <c r="D108" s="13" t="s">
        <v>3</v>
      </c>
      <c r="E108" s="7" t="s">
        <v>26</v>
      </c>
      <c r="F108" s="5"/>
      <c r="G108" s="24">
        <f t="shared" si="2"/>
        <v>0</v>
      </c>
    </row>
    <row r="109" spans="3:7" ht="15.75">
      <c r="C109" s="10"/>
      <c r="D109" s="13" t="s">
        <v>4</v>
      </c>
      <c r="E109" s="7" t="s">
        <v>27</v>
      </c>
      <c r="F109" s="7"/>
      <c r="G109" s="24">
        <f t="shared" si="2"/>
        <v>0</v>
      </c>
    </row>
    <row r="110" spans="3:7" ht="15.75">
      <c r="C110" s="9"/>
      <c r="D110" s="75" t="s">
        <v>24</v>
      </c>
      <c r="E110" s="5" t="s">
        <v>88</v>
      </c>
      <c r="F110" s="5"/>
      <c r="G110" s="24">
        <f t="shared" si="2"/>
        <v>0</v>
      </c>
    </row>
    <row r="111" spans="3:7" ht="15.75">
      <c r="C111" s="27" t="s">
        <v>5</v>
      </c>
      <c r="D111" s="28" t="s">
        <v>37</v>
      </c>
      <c r="E111" s="28"/>
      <c r="F111" s="5"/>
      <c r="G111" s="24">
        <f t="shared" si="2"/>
        <v>0</v>
      </c>
    </row>
    <row r="112" spans="3:7" ht="15.75">
      <c r="C112" s="10" t="s">
        <v>6</v>
      </c>
      <c r="D112" s="7" t="s">
        <v>83</v>
      </c>
      <c r="E112" s="7"/>
      <c r="F112" s="69"/>
      <c r="G112" s="38"/>
    </row>
    <row r="113" spans="2:7" ht="15.75">
      <c r="C113" s="10"/>
      <c r="D113" s="7" t="s">
        <v>93</v>
      </c>
      <c r="E113" s="7"/>
      <c r="F113" s="69"/>
      <c r="G113" s="24">
        <f t="shared" ref="G113:G119" si="3">G25+G69</f>
        <v>0</v>
      </c>
    </row>
    <row r="114" spans="2:7" ht="15.75">
      <c r="C114" s="10"/>
      <c r="D114" s="7" t="s">
        <v>92</v>
      </c>
      <c r="E114" s="7"/>
      <c r="F114" s="79"/>
      <c r="G114" s="24">
        <f t="shared" si="3"/>
        <v>0</v>
      </c>
    </row>
    <row r="115" spans="2:7" ht="15.75">
      <c r="C115" s="10" t="s">
        <v>7</v>
      </c>
      <c r="D115" s="7" t="s">
        <v>84</v>
      </c>
      <c r="E115" s="7"/>
      <c r="F115" s="79"/>
      <c r="G115" s="24">
        <f t="shared" si="3"/>
        <v>0</v>
      </c>
    </row>
    <row r="116" spans="2:7" ht="15.75">
      <c r="C116" s="10" t="s">
        <v>8</v>
      </c>
      <c r="D116" s="5" t="s">
        <v>38</v>
      </c>
      <c r="E116" s="7"/>
      <c r="F116" s="12"/>
      <c r="G116" s="24">
        <f t="shared" si="3"/>
        <v>0</v>
      </c>
    </row>
    <row r="117" spans="2:7" ht="15.75">
      <c r="C117" s="9" t="s">
        <v>9</v>
      </c>
      <c r="D117" s="5" t="s">
        <v>28</v>
      </c>
      <c r="E117" s="7"/>
      <c r="F117" s="15"/>
      <c r="G117" s="24">
        <f t="shared" si="3"/>
        <v>0</v>
      </c>
    </row>
    <row r="118" spans="2:7" ht="15.75">
      <c r="C118" s="16" t="s">
        <v>10</v>
      </c>
      <c r="D118" s="17" t="s">
        <v>19</v>
      </c>
      <c r="E118" s="6"/>
      <c r="F118" s="12"/>
      <c r="G118" s="24">
        <f t="shared" si="3"/>
        <v>0</v>
      </c>
    </row>
    <row r="119" spans="2:7" ht="15.75">
      <c r="C119" s="10" t="s">
        <v>11</v>
      </c>
      <c r="D119" s="18" t="s">
        <v>34</v>
      </c>
      <c r="E119" s="7"/>
      <c r="F119" s="12"/>
      <c r="G119" s="24">
        <f t="shared" si="3"/>
        <v>0</v>
      </c>
    </row>
    <row r="120" spans="2:7" ht="15.75">
      <c r="C120" s="10" t="s">
        <v>12</v>
      </c>
      <c r="D120" s="18" t="s">
        <v>35</v>
      </c>
      <c r="E120" s="7"/>
      <c r="F120" s="12"/>
      <c r="G120" s="39"/>
    </row>
    <row r="121" spans="2:7" ht="15.75">
      <c r="C121" s="30"/>
      <c r="D121" s="18" t="s">
        <v>39</v>
      </c>
      <c r="E121" s="7"/>
      <c r="F121" s="12"/>
      <c r="G121" s="24">
        <f t="shared" ref="G121:G128" si="4">G33+G77</f>
        <v>0</v>
      </c>
    </row>
    <row r="122" spans="2:7" ht="16.5">
      <c r="B122" s="72"/>
      <c r="C122" s="10"/>
      <c r="D122" s="18" t="s">
        <v>40</v>
      </c>
      <c r="E122" s="7"/>
      <c r="F122" s="12"/>
      <c r="G122" s="24">
        <f t="shared" si="4"/>
        <v>0</v>
      </c>
    </row>
    <row r="123" spans="2:7" ht="15.75">
      <c r="C123" s="10"/>
      <c r="D123" s="18" t="s">
        <v>82</v>
      </c>
      <c r="E123" s="7"/>
      <c r="F123" s="12"/>
      <c r="G123" s="24">
        <f t="shared" si="4"/>
        <v>0</v>
      </c>
    </row>
    <row r="124" spans="2:7" ht="15.75">
      <c r="C124" s="10" t="s">
        <v>13</v>
      </c>
      <c r="D124" s="18" t="s">
        <v>36</v>
      </c>
      <c r="E124" s="7"/>
      <c r="F124" s="12"/>
      <c r="G124" s="24">
        <f t="shared" si="4"/>
        <v>0</v>
      </c>
    </row>
    <row r="125" spans="2:7" ht="15.75">
      <c r="C125" s="10" t="s">
        <v>14</v>
      </c>
      <c r="D125" s="7" t="s">
        <v>18</v>
      </c>
      <c r="E125" s="7"/>
      <c r="F125" s="12"/>
      <c r="G125" s="24">
        <f t="shared" si="4"/>
        <v>0</v>
      </c>
    </row>
    <row r="126" spans="2:7" ht="16.5">
      <c r="B126" s="72"/>
      <c r="C126" s="10" t="s">
        <v>15</v>
      </c>
      <c r="D126" s="7" t="s">
        <v>105</v>
      </c>
      <c r="E126" s="7"/>
      <c r="F126" s="12"/>
      <c r="G126" s="24">
        <f t="shared" si="4"/>
        <v>0</v>
      </c>
    </row>
    <row r="127" spans="2:7" ht="16.5">
      <c r="B127" s="73"/>
      <c r="C127" s="10" t="s">
        <v>81</v>
      </c>
      <c r="D127" s="74" t="s">
        <v>96</v>
      </c>
      <c r="E127" s="85"/>
      <c r="F127" s="80"/>
      <c r="G127" s="24">
        <f t="shared" si="4"/>
        <v>0</v>
      </c>
    </row>
    <row r="128" spans="2:7" ht="15.75">
      <c r="C128" s="14" t="s">
        <v>85</v>
      </c>
      <c r="D128" s="6" t="s">
        <v>29</v>
      </c>
      <c r="E128" s="6"/>
      <c r="F128" s="19"/>
      <c r="G128" s="24">
        <f t="shared" si="4"/>
        <v>0</v>
      </c>
    </row>
    <row r="129" spans="1:7" ht="15.75">
      <c r="C129" s="10" t="s">
        <v>86</v>
      </c>
      <c r="D129" s="7" t="s">
        <v>41</v>
      </c>
      <c r="E129" s="7"/>
      <c r="F129" s="2"/>
      <c r="G129" s="39"/>
    </row>
    <row r="130" spans="1:7" ht="15.75">
      <c r="C130" s="41" t="s">
        <v>42</v>
      </c>
      <c r="D130" s="31">
        <f>D42</f>
        <v>0.5</v>
      </c>
      <c r="E130" s="32" t="s">
        <v>43</v>
      </c>
      <c r="F130" s="33"/>
      <c r="G130" s="24">
        <f>G42+G86</f>
        <v>0</v>
      </c>
    </row>
    <row r="131" spans="1:7" ht="17.25" thickBot="1">
      <c r="A131" s="73"/>
      <c r="C131" s="40" t="s">
        <v>104</v>
      </c>
      <c r="D131" s="20" t="s">
        <v>32</v>
      </c>
      <c r="E131" s="21"/>
      <c r="F131" s="22"/>
      <c r="G131" s="42">
        <f>G43+G87</f>
        <v>0</v>
      </c>
    </row>
    <row r="132" spans="1:7" ht="16.5">
      <c r="A132" s="73" t="s">
        <v>102</v>
      </c>
    </row>
    <row r="133" spans="1:7" ht="16.5">
      <c r="A133" s="73"/>
      <c r="B133" s="73" t="s">
        <v>103</v>
      </c>
    </row>
    <row r="135" spans="1:7">
      <c r="C135" s="91"/>
      <c r="D135" s="91"/>
      <c r="E135" s="91"/>
      <c r="G135" s="91"/>
    </row>
    <row r="136" spans="1:7">
      <c r="C136" t="s">
        <v>107</v>
      </c>
      <c r="G136" t="s">
        <v>101</v>
      </c>
    </row>
    <row r="137" spans="1:7">
      <c r="C137" t="s">
        <v>100</v>
      </c>
    </row>
  </sheetData>
  <dataConsolidate/>
  <mergeCells count="12">
    <mergeCell ref="A47:H47"/>
    <mergeCell ref="A90:I90"/>
    <mergeCell ref="A91:I91"/>
    <mergeCell ref="A92:I92"/>
    <mergeCell ref="D93:H93"/>
    <mergeCell ref="A48:H48"/>
    <mergeCell ref="D49:H49"/>
    <mergeCell ref="A1:I1"/>
    <mergeCell ref="D5:H5"/>
    <mergeCell ref="D6:I6"/>
    <mergeCell ref="J17:L17"/>
    <mergeCell ref="A46:H46"/>
  </mergeCells>
  <dataValidations count="2">
    <dataValidation showInputMessage="1" showErrorMessage="1" sqref="J15 J54" xr:uid="{00000000-0002-0000-0100-000000000000}"/>
    <dataValidation type="list" allowBlank="1" showInputMessage="1" showErrorMessage="1" sqref="J17:L17" xr:uid="{00000000-0002-0000-0100-000001000000}">
      <formula1>ValidProjectTypes</formula1>
    </dataValidation>
  </dataValidations>
  <pageMargins left="0.75" right="0.75" top="1" bottom="1" header="0.5" footer="0.5"/>
  <pageSetup scale="85" orientation="portrait" r:id="rId1"/>
  <headerFooter alignWithMargins="0"/>
  <rowBreaks count="2" manualBreakCount="2">
    <brk id="45" max="16383" man="1"/>
    <brk id="89" max="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1"/>
  <sheetViews>
    <sheetView topLeftCell="A10" zoomScaleNormal="100" workbookViewId="0">
      <selection activeCell="I25" sqref="I25"/>
    </sheetView>
  </sheetViews>
  <sheetFormatPr defaultRowHeight="12.75"/>
  <cols>
    <col min="1" max="1" width="9" customWidth="1"/>
    <col min="2" max="2" width="10.140625" customWidth="1"/>
    <col min="3" max="3" width="4.5703125" customWidth="1"/>
    <col min="4" max="4" width="8" customWidth="1"/>
    <col min="5" max="5" width="28.28515625" customWidth="1"/>
    <col min="6" max="6" width="11.85546875" customWidth="1"/>
    <col min="7" max="7" width="18.140625" customWidth="1"/>
    <col min="8" max="8" width="14" customWidth="1"/>
    <col min="9" max="9" width="3.140625" customWidth="1"/>
    <col min="10" max="10" width="14.7109375" customWidth="1"/>
    <col min="11" max="11" width="12.42578125" customWidth="1"/>
    <col min="12" max="12" width="11.140625" customWidth="1"/>
    <col min="15" max="15" width="15" customWidth="1"/>
  </cols>
  <sheetData>
    <row r="1" spans="1:10" ht="18">
      <c r="A1" s="105" t="s">
        <v>95</v>
      </c>
      <c r="B1" s="105"/>
      <c r="C1" s="105"/>
      <c r="D1" s="105"/>
      <c r="E1" s="105"/>
      <c r="F1" s="105"/>
      <c r="G1" s="105"/>
      <c r="H1" s="105"/>
      <c r="I1" s="105"/>
    </row>
    <row r="2" spans="1:10" ht="15.75">
      <c r="A2" s="1" t="s">
        <v>16</v>
      </c>
      <c r="B2" s="35"/>
      <c r="C2" s="35"/>
      <c r="D2" s="35"/>
      <c r="E2" s="35"/>
      <c r="F2" s="35"/>
      <c r="G2" s="35"/>
      <c r="H2" s="35"/>
      <c r="I2" s="35"/>
      <c r="J2" s="36"/>
    </row>
    <row r="3" spans="1:10" ht="15.75">
      <c r="A3" s="3" t="s">
        <v>20</v>
      </c>
      <c r="B3" s="35"/>
      <c r="C3" s="35"/>
      <c r="D3" s="35"/>
      <c r="E3" s="35"/>
      <c r="F3" s="35"/>
      <c r="G3" s="35"/>
      <c r="H3" s="35"/>
      <c r="I3" s="35"/>
      <c r="J3" s="36"/>
    </row>
    <row r="4" spans="1:10" ht="15.75">
      <c r="A4" s="3" t="s">
        <v>17</v>
      </c>
      <c r="B4" s="35"/>
      <c r="C4" s="35"/>
      <c r="D4" s="35"/>
      <c r="E4" s="35"/>
      <c r="F4" s="35"/>
      <c r="G4" s="35"/>
      <c r="H4" s="35"/>
      <c r="I4" s="35"/>
      <c r="J4" s="36"/>
    </row>
    <row r="5" spans="1:10" ht="36.75" customHeight="1">
      <c r="A5" s="4" t="s">
        <v>22</v>
      </c>
      <c r="B5" s="2"/>
      <c r="D5" s="106" t="s">
        <v>77</v>
      </c>
      <c r="E5" s="106"/>
      <c r="F5" s="106"/>
      <c r="G5" s="106"/>
      <c r="H5" s="106"/>
      <c r="I5" s="93"/>
      <c r="J5" s="102"/>
    </row>
    <row r="6" spans="1:10" ht="15.75">
      <c r="A6" s="55" t="s">
        <v>21</v>
      </c>
      <c r="B6" s="2"/>
      <c r="C6" s="67"/>
      <c r="D6" s="107" t="s">
        <v>78</v>
      </c>
      <c r="E6" s="107"/>
      <c r="F6" s="107"/>
      <c r="G6" s="107"/>
      <c r="H6" s="107"/>
      <c r="I6" s="107"/>
      <c r="J6" s="65"/>
    </row>
    <row r="8" spans="1:10" ht="13.5" thickBot="1">
      <c r="J8" s="53"/>
    </row>
    <row r="9" spans="1:10" ht="16.5" thickBot="1">
      <c r="C9" s="6"/>
      <c r="D9" s="6"/>
      <c r="E9" s="6"/>
      <c r="F9" s="6"/>
      <c r="G9" s="76" t="s">
        <v>23</v>
      </c>
      <c r="J9" s="53" t="s">
        <v>64</v>
      </c>
    </row>
    <row r="10" spans="1:10" ht="16.5" thickBot="1">
      <c r="C10" s="70" t="s">
        <v>0</v>
      </c>
      <c r="D10" s="77" t="s">
        <v>79</v>
      </c>
      <c r="E10" s="71"/>
      <c r="F10" s="71"/>
      <c r="G10" s="68"/>
      <c r="J10" s="54"/>
    </row>
    <row r="11" spans="1:10" ht="15.75">
      <c r="C11" s="10"/>
      <c r="D11" s="11" t="s">
        <v>1</v>
      </c>
      <c r="E11" s="7"/>
      <c r="F11" s="12"/>
      <c r="G11" s="24"/>
      <c r="J11" s="53" t="s">
        <v>65</v>
      </c>
    </row>
    <row r="12" spans="1:10" ht="16.5" thickBot="1">
      <c r="C12" s="10"/>
      <c r="D12" s="11" t="s">
        <v>2</v>
      </c>
      <c r="E12" s="7"/>
      <c r="F12" s="12"/>
      <c r="G12" s="24"/>
      <c r="J12" s="53" t="s">
        <v>66</v>
      </c>
    </row>
    <row r="13" spans="1:10" ht="16.5" thickBot="1">
      <c r="C13" s="10"/>
      <c r="D13" s="11" t="s">
        <v>3</v>
      </c>
      <c r="E13" s="7"/>
      <c r="F13" s="12"/>
      <c r="G13" s="24"/>
      <c r="J13" s="54"/>
    </row>
    <row r="14" spans="1:10" ht="16.5" thickBot="1">
      <c r="C14" s="10"/>
      <c r="D14" s="11" t="s">
        <v>4</v>
      </c>
      <c r="E14" s="7"/>
      <c r="F14" s="12"/>
      <c r="G14" s="24"/>
      <c r="J14" s="56" t="s">
        <v>108</v>
      </c>
    </row>
    <row r="15" spans="1:10" ht="16.5" thickBot="1">
      <c r="C15" s="10"/>
      <c r="D15" s="13" t="s">
        <v>24</v>
      </c>
      <c r="E15" s="7"/>
      <c r="F15" s="12"/>
      <c r="G15" s="24"/>
      <c r="J15" s="63"/>
    </row>
    <row r="16" spans="1:10" ht="16.5" thickBot="1">
      <c r="C16" s="10"/>
      <c r="D16" s="13" t="s">
        <v>25</v>
      </c>
      <c r="E16" s="7" t="s">
        <v>48</v>
      </c>
      <c r="F16" s="12"/>
      <c r="G16" s="24"/>
      <c r="J16" s="53" t="s">
        <v>67</v>
      </c>
    </row>
    <row r="17" spans="3:15" ht="16.5" thickBot="1">
      <c r="C17" s="10" t="s">
        <v>33</v>
      </c>
      <c r="D17" s="74" t="s">
        <v>80</v>
      </c>
      <c r="E17" s="7"/>
      <c r="F17" s="12"/>
      <c r="G17" s="38"/>
      <c r="J17" s="108" t="s">
        <v>68</v>
      </c>
      <c r="K17" s="109"/>
      <c r="L17" s="110"/>
    </row>
    <row r="18" spans="3:15" ht="16.5" thickBot="1">
      <c r="C18" s="10"/>
      <c r="D18" s="13" t="s">
        <v>1</v>
      </c>
      <c r="E18" s="7" t="s">
        <v>30</v>
      </c>
      <c r="F18" s="12"/>
      <c r="G18" s="24"/>
      <c r="J18" s="62">
        <v>0</v>
      </c>
      <c r="K18" s="53" t="s">
        <v>89</v>
      </c>
    </row>
    <row r="19" spans="3:15" ht="15.75">
      <c r="C19" s="10"/>
      <c r="D19" s="13" t="s">
        <v>2</v>
      </c>
      <c r="E19" s="7" t="s">
        <v>31</v>
      </c>
      <c r="F19" s="12"/>
      <c r="G19" s="24"/>
      <c r="J19" s="53"/>
      <c r="O19" s="60"/>
    </row>
    <row r="20" spans="3:15" ht="15.75">
      <c r="C20" s="10"/>
      <c r="D20" s="13" t="s">
        <v>3</v>
      </c>
      <c r="E20" s="7" t="s">
        <v>26</v>
      </c>
      <c r="F20" s="12"/>
      <c r="G20" s="24"/>
    </row>
    <row r="21" spans="3:15" ht="15.75">
      <c r="C21" s="10"/>
      <c r="D21" s="75" t="s">
        <v>4</v>
      </c>
      <c r="E21" s="5" t="s">
        <v>27</v>
      </c>
      <c r="F21" s="5"/>
      <c r="G21" s="24"/>
    </row>
    <row r="22" spans="3:15" ht="15.75">
      <c r="C22" s="10"/>
      <c r="D22" s="75" t="s">
        <v>24</v>
      </c>
      <c r="E22" s="5" t="s">
        <v>88</v>
      </c>
      <c r="F22" s="5"/>
      <c r="G22" s="24"/>
    </row>
    <row r="23" spans="3:15" ht="15.75">
      <c r="C23" s="27" t="s">
        <v>5</v>
      </c>
      <c r="D23" s="28" t="s">
        <v>37</v>
      </c>
      <c r="E23" s="28"/>
      <c r="F23" s="5"/>
      <c r="G23" s="24">
        <f>SUM(G11:G22)</f>
        <v>0</v>
      </c>
      <c r="O23" s="60"/>
    </row>
    <row r="24" spans="3:15" ht="15.75">
      <c r="C24" s="10" t="s">
        <v>6</v>
      </c>
      <c r="D24" s="7" t="s">
        <v>83</v>
      </c>
      <c r="E24" s="7"/>
      <c r="F24" s="69"/>
      <c r="G24" s="38"/>
    </row>
    <row r="25" spans="3:15" ht="15.75">
      <c r="C25" s="10"/>
      <c r="D25" s="7" t="s">
        <v>90</v>
      </c>
      <c r="E25" s="7"/>
      <c r="F25" s="82">
        <v>0.44</v>
      </c>
      <c r="G25" s="24">
        <f>ROUND((F25)*SUM(G11:G19),0)</f>
        <v>0</v>
      </c>
    </row>
    <row r="26" spans="3:15" ht="15.75">
      <c r="C26" s="10"/>
      <c r="D26" s="7" t="s">
        <v>91</v>
      </c>
      <c r="E26" s="7"/>
      <c r="F26" s="79">
        <v>7.6499999999999999E-2</v>
      </c>
      <c r="G26" s="24">
        <f>ROUND(G22*F26,0)</f>
        <v>0</v>
      </c>
    </row>
    <row r="27" spans="3:15" ht="15.75">
      <c r="C27" s="10" t="s">
        <v>7</v>
      </c>
      <c r="D27" s="7" t="s">
        <v>84</v>
      </c>
      <c r="E27" s="7"/>
      <c r="F27" s="79"/>
      <c r="G27" s="24">
        <f>SUM(G25:G26)</f>
        <v>0</v>
      </c>
    </row>
    <row r="28" spans="3:15" ht="15.75">
      <c r="C28" s="10" t="s">
        <v>8</v>
      </c>
      <c r="D28" s="5" t="s">
        <v>38</v>
      </c>
      <c r="E28" s="7"/>
      <c r="F28" s="12"/>
      <c r="G28" s="25">
        <f>SUM(G23+G27)</f>
        <v>0</v>
      </c>
      <c r="O28" s="60"/>
    </row>
    <row r="29" spans="3:15" ht="15.75">
      <c r="C29" s="9" t="s">
        <v>9</v>
      </c>
      <c r="D29" s="5" t="s">
        <v>28</v>
      </c>
      <c r="E29" s="7"/>
      <c r="F29" s="15"/>
      <c r="G29" s="24"/>
    </row>
    <row r="30" spans="3:15" ht="15.75">
      <c r="C30" s="16" t="s">
        <v>10</v>
      </c>
      <c r="D30" s="17" t="s">
        <v>19</v>
      </c>
      <c r="E30" s="6"/>
      <c r="F30" s="12"/>
      <c r="G30" s="24"/>
    </row>
    <row r="31" spans="3:15" ht="15.75">
      <c r="C31" s="10" t="s">
        <v>11</v>
      </c>
      <c r="D31" s="18" t="s">
        <v>34</v>
      </c>
      <c r="E31" s="7"/>
      <c r="F31" s="12"/>
      <c r="G31" s="24"/>
    </row>
    <row r="32" spans="3:15" ht="15.75">
      <c r="C32" s="10" t="s">
        <v>12</v>
      </c>
      <c r="D32" s="18" t="s">
        <v>35</v>
      </c>
      <c r="E32" s="7"/>
      <c r="F32" s="12"/>
      <c r="G32" s="39"/>
      <c r="L32" s="50" t="s">
        <v>61</v>
      </c>
    </row>
    <row r="33" spans="1:15" ht="15.75">
      <c r="C33" s="30"/>
      <c r="D33" s="18" t="s">
        <v>39</v>
      </c>
      <c r="E33" s="7"/>
      <c r="F33" s="12"/>
      <c r="G33" s="25">
        <f>SUM(K35:K38)</f>
        <v>0</v>
      </c>
      <c r="J33" s="51" t="s">
        <v>55</v>
      </c>
      <c r="L33" s="50" t="s">
        <v>62</v>
      </c>
    </row>
    <row r="34" spans="1:15" ht="15.75">
      <c r="C34" s="10"/>
      <c r="D34" s="18" t="s">
        <v>40</v>
      </c>
      <c r="E34" s="7"/>
      <c r="F34" s="12"/>
      <c r="G34" s="24"/>
      <c r="J34" s="51" t="s">
        <v>56</v>
      </c>
      <c r="K34" s="49" t="s">
        <v>54</v>
      </c>
      <c r="L34" s="50" t="s">
        <v>63</v>
      </c>
      <c r="O34" s="60"/>
    </row>
    <row r="35" spans="1:15" ht="15.75">
      <c r="C35" s="10"/>
      <c r="D35" s="18" t="s">
        <v>82</v>
      </c>
      <c r="E35" s="7"/>
      <c r="F35" s="12"/>
      <c r="G35" s="24"/>
      <c r="J35" s="43" t="s">
        <v>50</v>
      </c>
      <c r="K35" s="46"/>
      <c r="L35" s="52">
        <f>IF(K35&gt;=25000,"25,000",K35)</f>
        <v>0</v>
      </c>
    </row>
    <row r="36" spans="1:15" ht="15.75">
      <c r="C36" s="10" t="s">
        <v>13</v>
      </c>
      <c r="D36" s="18" t="s">
        <v>36</v>
      </c>
      <c r="E36" s="7"/>
      <c r="F36" s="12"/>
      <c r="G36" s="24"/>
      <c r="J36" s="44" t="s">
        <v>51</v>
      </c>
      <c r="K36" s="47"/>
      <c r="L36" s="52">
        <f>IF(K36&gt;=25000,"25,000",K36)</f>
        <v>0</v>
      </c>
    </row>
    <row r="37" spans="1:15" ht="15.75">
      <c r="C37" s="10" t="s">
        <v>14</v>
      </c>
      <c r="D37" s="7" t="s">
        <v>18</v>
      </c>
      <c r="E37" s="7"/>
      <c r="F37" s="12"/>
      <c r="G37" s="24"/>
      <c r="J37" s="44" t="s">
        <v>52</v>
      </c>
      <c r="K37" s="47"/>
      <c r="L37" s="52">
        <f>IF(K37&gt;=25000,"25,000",K37)</f>
        <v>0</v>
      </c>
      <c r="O37" s="61"/>
    </row>
    <row r="38" spans="1:15" ht="15.75">
      <c r="C38" s="10" t="s">
        <v>15</v>
      </c>
      <c r="D38" s="7" t="s">
        <v>105</v>
      </c>
      <c r="E38" s="7"/>
      <c r="F38" s="12"/>
      <c r="G38" s="24"/>
      <c r="J38" s="45" t="s">
        <v>53</v>
      </c>
      <c r="K38" s="48"/>
      <c r="L38" s="52">
        <f>IF(K38&gt;=25000,"25,000",K38)</f>
        <v>0</v>
      </c>
      <c r="O38" s="61"/>
    </row>
    <row r="39" spans="1:15" ht="15.75">
      <c r="C39" s="10" t="s">
        <v>81</v>
      </c>
      <c r="D39" s="74" t="s">
        <v>97</v>
      </c>
      <c r="E39" s="85"/>
      <c r="F39" s="89">
        <v>0.38</v>
      </c>
      <c r="G39" s="88">
        <f>G20*F39</f>
        <v>0</v>
      </c>
      <c r="O39" s="61"/>
    </row>
    <row r="40" spans="1:15" ht="15.75">
      <c r="C40" s="14" t="s">
        <v>85</v>
      </c>
      <c r="D40" s="6" t="s">
        <v>29</v>
      </c>
      <c r="E40" s="6"/>
      <c r="F40" s="19"/>
      <c r="G40" s="24">
        <f>SUM(G28:G39)</f>
        <v>0</v>
      </c>
      <c r="O40" s="61"/>
    </row>
    <row r="41" spans="1:15" ht="15.75">
      <c r="C41" s="10" t="s">
        <v>86</v>
      </c>
      <c r="D41" s="7" t="s">
        <v>41</v>
      </c>
      <c r="E41" s="7"/>
      <c r="F41" s="6"/>
      <c r="G41" s="39"/>
      <c r="O41" s="61"/>
    </row>
    <row r="42" spans="1:15" ht="15.75">
      <c r="C42" s="41" t="s">
        <v>42</v>
      </c>
      <c r="D42" s="31">
        <f>IF(J17="Research Non-State On-Campus",0.5,IF(J17="Research State On-Campus",0.26,IF(J17="Public Service Non-State On-Campus",0.35,IF(J17="Public Service State On-Campus",0.26,IF(J17="Instruction Non-State On-Campus",0.49,IF(J17="Instruction State On-Campus",0.26,IF(J17="Off-Campus Non-State",0.26,IF(J17="Off-Campus State",0.26,J18))))))))</f>
        <v>0.5</v>
      </c>
      <c r="E42" s="81" t="s">
        <v>43</v>
      </c>
      <c r="F42" s="33">
        <f>IF($L$35&gt;25000,"25000",$L$35)+IF($L$36&gt;25000,"25000",$L$36)+IF($L$37&gt;25000,"25000",$L$37)+IF($L$38&gt;25000,"25000",$L$38)+$G$40-$G$33-$G$37-$G$39-$G$38</f>
        <v>0</v>
      </c>
      <c r="G42" s="86">
        <f>ROUND(F42*D42,0)</f>
        <v>0</v>
      </c>
      <c r="O42" s="61"/>
    </row>
    <row r="43" spans="1:15" ht="17.25" thickBot="1">
      <c r="B43" s="72"/>
      <c r="C43" s="40" t="s">
        <v>104</v>
      </c>
      <c r="D43" s="20" t="s">
        <v>32</v>
      </c>
      <c r="E43" s="21"/>
      <c r="F43" s="22"/>
      <c r="G43" s="26">
        <f>SUM(G40:G42)</f>
        <v>0</v>
      </c>
      <c r="H43" s="72"/>
      <c r="O43" s="61"/>
    </row>
    <row r="44" spans="1:15" ht="16.5">
      <c r="A44" s="73" t="s">
        <v>102</v>
      </c>
      <c r="C44" s="2"/>
      <c r="D44" s="23"/>
      <c r="E44" s="2"/>
      <c r="F44" s="2"/>
      <c r="G44" s="2"/>
      <c r="H44" s="72"/>
      <c r="O44" s="61"/>
    </row>
    <row r="45" spans="1:15" ht="16.5">
      <c r="A45" s="73"/>
      <c r="B45" s="73" t="s">
        <v>103</v>
      </c>
      <c r="C45" s="2"/>
      <c r="D45" s="23"/>
      <c r="E45" s="2"/>
      <c r="F45" s="2"/>
      <c r="G45" s="2"/>
      <c r="H45" s="72"/>
      <c r="O45" s="61"/>
    </row>
    <row r="46" spans="1:15" ht="15.75">
      <c r="A46" s="111" t="s">
        <v>16</v>
      </c>
      <c r="B46" s="111"/>
      <c r="C46" s="111"/>
      <c r="D46" s="111"/>
      <c r="E46" s="111"/>
      <c r="F46" s="111"/>
      <c r="G46" s="111"/>
      <c r="H46" s="111"/>
      <c r="I46" s="78"/>
      <c r="O46" s="61"/>
    </row>
    <row r="47" spans="1:15" ht="15.75" customHeight="1">
      <c r="A47" s="103" t="s">
        <v>20</v>
      </c>
      <c r="B47" s="103"/>
      <c r="C47" s="103"/>
      <c r="D47" s="103"/>
      <c r="E47" s="103"/>
      <c r="F47" s="103"/>
      <c r="G47" s="103"/>
      <c r="H47" s="103"/>
      <c r="I47" s="94"/>
      <c r="O47" s="61"/>
    </row>
    <row r="48" spans="1:15" ht="15.75" customHeight="1">
      <c r="A48" s="103" t="s">
        <v>44</v>
      </c>
      <c r="B48" s="103"/>
      <c r="C48" s="103"/>
      <c r="D48" s="103"/>
      <c r="E48" s="103"/>
      <c r="F48" s="103"/>
      <c r="G48" s="103"/>
      <c r="H48" s="103"/>
      <c r="I48" s="94"/>
      <c r="O48" s="61"/>
    </row>
    <row r="49" spans="1:15" ht="36.75" customHeight="1">
      <c r="A49" s="4" t="s">
        <v>22</v>
      </c>
      <c r="B49" s="2"/>
      <c r="C49" s="94"/>
      <c r="D49" s="104" t="str">
        <f>D5</f>
        <v>(Insert project title here.  Sheet will auto-fill on subsequent years/composite)</v>
      </c>
      <c r="E49" s="104"/>
      <c r="F49" s="104"/>
      <c r="G49" s="104"/>
      <c r="H49" s="104"/>
      <c r="I49" s="95"/>
      <c r="O49" s="61"/>
    </row>
    <row r="50" spans="1:15" ht="15.75" customHeight="1">
      <c r="A50" s="55" t="s">
        <v>21</v>
      </c>
      <c r="D50" s="74" t="str">
        <f>D6</f>
        <v>(Insert investigator(s) here.  Sheet will auto-fill on subsequent years/composite)</v>
      </c>
      <c r="E50" s="96"/>
      <c r="F50" s="96"/>
      <c r="G50" s="96"/>
      <c r="H50" s="96"/>
      <c r="I50" s="23"/>
      <c r="O50" s="61"/>
    </row>
    <row r="51" spans="1:15" ht="15.75">
      <c r="C51" s="4"/>
      <c r="D51" s="66"/>
      <c r="E51" s="23"/>
      <c r="F51" s="23"/>
      <c r="G51" s="23"/>
      <c r="O51" s="61"/>
    </row>
    <row r="52" spans="1:15" ht="13.5" thickBot="1">
      <c r="O52" s="61"/>
    </row>
    <row r="53" spans="1:15" ht="16.5" thickBot="1">
      <c r="C53" s="6"/>
      <c r="D53" s="6"/>
      <c r="E53" s="6"/>
      <c r="F53" s="6"/>
      <c r="G53" s="76" t="s">
        <v>23</v>
      </c>
      <c r="J53" s="56"/>
      <c r="O53" s="61"/>
    </row>
    <row r="54" spans="1:15" ht="15.75">
      <c r="C54" s="70" t="s">
        <v>0</v>
      </c>
      <c r="D54" s="77" t="s">
        <v>79</v>
      </c>
      <c r="E54" s="71"/>
      <c r="F54" s="71"/>
      <c r="G54" s="68"/>
      <c r="J54" s="64"/>
      <c r="O54" s="61"/>
    </row>
    <row r="55" spans="1:15" ht="15.75">
      <c r="C55" s="10"/>
      <c r="D55" s="11" t="s">
        <v>1</v>
      </c>
      <c r="E55" s="83" t="str">
        <f>IF(E11=""," ",E11)</f>
        <v xml:space="preserve"> </v>
      </c>
      <c r="F55" s="12"/>
      <c r="G55" s="24">
        <f>ROUND(SUM(G11+(G11*$J$10)),0)</f>
        <v>0</v>
      </c>
      <c r="J55" s="53"/>
      <c r="O55" s="61"/>
    </row>
    <row r="56" spans="1:15" ht="15.75">
      <c r="C56" s="10"/>
      <c r="D56" s="11" t="s">
        <v>2</v>
      </c>
      <c r="E56" s="83" t="str">
        <f>IF(E12=""," ",E12)</f>
        <v xml:space="preserve"> </v>
      </c>
      <c r="F56" s="12"/>
      <c r="G56" s="24">
        <f t="shared" ref="G56:G60" si="0">ROUND(SUM(G12+(G12*$J$10)),0)</f>
        <v>0</v>
      </c>
      <c r="J56" s="90"/>
      <c r="O56" s="61"/>
    </row>
    <row r="57" spans="1:15" ht="15.75">
      <c r="C57" s="10"/>
      <c r="D57" s="11" t="s">
        <v>3</v>
      </c>
      <c r="E57" s="83" t="str">
        <f>IF(E13=""," ",E13)</f>
        <v xml:space="preserve"> </v>
      </c>
      <c r="F57" s="12"/>
      <c r="G57" s="24">
        <f t="shared" si="0"/>
        <v>0</v>
      </c>
      <c r="O57" s="61"/>
    </row>
    <row r="58" spans="1:15" ht="15.75">
      <c r="C58" s="10"/>
      <c r="D58" s="11" t="s">
        <v>4</v>
      </c>
      <c r="E58" s="83" t="str">
        <f>IF(E14=""," ",E14)</f>
        <v xml:space="preserve"> </v>
      </c>
      <c r="F58" s="12"/>
      <c r="G58" s="24">
        <f t="shared" si="0"/>
        <v>0</v>
      </c>
      <c r="O58" s="61"/>
    </row>
    <row r="59" spans="1:15" ht="15.75">
      <c r="C59" s="10"/>
      <c r="D59" s="13" t="s">
        <v>24</v>
      </c>
      <c r="E59" s="83" t="str">
        <f>IF(E15=""," ",E15)</f>
        <v xml:space="preserve"> </v>
      </c>
      <c r="F59" s="12"/>
      <c r="G59" s="24">
        <f t="shared" si="0"/>
        <v>0</v>
      </c>
      <c r="O59" s="61"/>
    </row>
    <row r="60" spans="1:15" ht="15.75">
      <c r="C60" s="10"/>
      <c r="D60" s="13" t="s">
        <v>25</v>
      </c>
      <c r="E60" s="7" t="s">
        <v>48</v>
      </c>
      <c r="F60" s="12"/>
      <c r="G60" s="24">
        <f t="shared" si="0"/>
        <v>0</v>
      </c>
      <c r="O60" s="61"/>
    </row>
    <row r="61" spans="1:15" ht="15.75">
      <c r="C61" s="10" t="s">
        <v>33</v>
      </c>
      <c r="D61" s="74" t="s">
        <v>80</v>
      </c>
      <c r="E61" s="7"/>
      <c r="F61" s="12"/>
      <c r="G61" s="38"/>
      <c r="O61" s="61"/>
    </row>
    <row r="62" spans="1:15" ht="15.75">
      <c r="C62" s="10"/>
      <c r="D62" s="84" t="s">
        <v>1</v>
      </c>
      <c r="E62" s="7" t="s">
        <v>30</v>
      </c>
      <c r="F62" s="12"/>
      <c r="G62" s="24">
        <f>ROUND(SUM(G18+(G18*$J$10)),0)</f>
        <v>0</v>
      </c>
      <c r="O62" s="61"/>
    </row>
    <row r="63" spans="1:15" ht="15.75">
      <c r="C63" s="10"/>
      <c r="D63" s="13" t="s">
        <v>2</v>
      </c>
      <c r="E63" s="7" t="s">
        <v>31</v>
      </c>
      <c r="F63" s="12"/>
      <c r="G63" s="24">
        <f>ROUND(SUM(G19+(G19*$J$10)),0)</f>
        <v>0</v>
      </c>
      <c r="O63" s="61"/>
    </row>
    <row r="64" spans="1:15" ht="15.75">
      <c r="C64" s="10"/>
      <c r="D64" s="13" t="s">
        <v>3</v>
      </c>
      <c r="E64" s="7" t="s">
        <v>26</v>
      </c>
      <c r="F64" s="5"/>
      <c r="G64" s="24">
        <f>ROUND(SUM(G20+(G20*$J$10)),0)</f>
        <v>0</v>
      </c>
      <c r="O64" s="61"/>
    </row>
    <row r="65" spans="3:15" ht="15.75">
      <c r="C65" s="10"/>
      <c r="D65" s="13" t="s">
        <v>4</v>
      </c>
      <c r="E65" s="7" t="s">
        <v>27</v>
      </c>
      <c r="F65" s="12"/>
      <c r="G65" s="24">
        <f>ROUND(SUM(G21+(G21*$J$10)),0)</f>
        <v>0</v>
      </c>
      <c r="O65" s="61"/>
    </row>
    <row r="66" spans="3:15" ht="15.75">
      <c r="C66" s="9"/>
      <c r="D66" s="75" t="s">
        <v>24</v>
      </c>
      <c r="E66" s="5" t="s">
        <v>88</v>
      </c>
      <c r="F66" s="5"/>
      <c r="G66" s="24">
        <f>ROUND(SUM(G22+(G22*$J$10)),0)</f>
        <v>0</v>
      </c>
      <c r="O66" s="61"/>
    </row>
    <row r="67" spans="3:15" ht="15.75">
      <c r="C67" s="27" t="s">
        <v>5</v>
      </c>
      <c r="D67" s="28" t="s">
        <v>37</v>
      </c>
      <c r="E67" s="28"/>
      <c r="F67" s="5"/>
      <c r="G67" s="24">
        <f>SUM(G55:G66)</f>
        <v>0</v>
      </c>
      <c r="O67" s="61"/>
    </row>
    <row r="68" spans="3:15" ht="15.75">
      <c r="C68" s="10" t="s">
        <v>6</v>
      </c>
      <c r="D68" s="7" t="s">
        <v>83</v>
      </c>
      <c r="E68" s="7"/>
      <c r="F68" s="69"/>
      <c r="G68" s="38"/>
      <c r="O68" s="61"/>
    </row>
    <row r="69" spans="3:15" ht="15.75">
      <c r="C69" s="10"/>
      <c r="D69" s="7" t="s">
        <v>90</v>
      </c>
      <c r="E69" s="7"/>
      <c r="F69" s="82">
        <v>0.44</v>
      </c>
      <c r="G69" s="24">
        <f>ROUND((F69)*SUM(G55:G63),0)</f>
        <v>0</v>
      </c>
      <c r="O69" s="61"/>
    </row>
    <row r="70" spans="3:15" ht="15.75">
      <c r="C70" s="10"/>
      <c r="D70" s="7" t="s">
        <v>91</v>
      </c>
      <c r="E70" s="7"/>
      <c r="F70" s="79">
        <v>7.6499999999999999E-2</v>
      </c>
      <c r="G70" s="24">
        <f>G66*F70</f>
        <v>0</v>
      </c>
      <c r="O70" s="61"/>
    </row>
    <row r="71" spans="3:15" ht="15.75">
      <c r="C71" s="10" t="s">
        <v>7</v>
      </c>
      <c r="D71" s="7" t="s">
        <v>84</v>
      </c>
      <c r="E71" s="7"/>
      <c r="F71" s="79"/>
      <c r="G71" s="24">
        <f>SUM(G69:G70)</f>
        <v>0</v>
      </c>
      <c r="O71" s="61"/>
    </row>
    <row r="72" spans="3:15" ht="15.75">
      <c r="C72" s="10" t="s">
        <v>8</v>
      </c>
      <c r="D72" s="5" t="s">
        <v>38</v>
      </c>
      <c r="E72" s="7"/>
      <c r="F72" s="12"/>
      <c r="G72" s="25">
        <f>SUM(G67+G71)</f>
        <v>0</v>
      </c>
      <c r="O72" s="61"/>
    </row>
    <row r="73" spans="3:15" ht="15.75">
      <c r="C73" s="9" t="s">
        <v>9</v>
      </c>
      <c r="D73" s="5" t="s">
        <v>28</v>
      </c>
      <c r="E73" s="7"/>
      <c r="F73" s="15"/>
      <c r="G73" s="24">
        <f>ROUND(SUM(G29+(G29*$J$13)),0)</f>
        <v>0</v>
      </c>
      <c r="O73" s="61"/>
    </row>
    <row r="74" spans="3:15" ht="15.75">
      <c r="C74" s="16" t="s">
        <v>10</v>
      </c>
      <c r="D74" s="17" t="s">
        <v>19</v>
      </c>
      <c r="E74" s="6"/>
      <c r="F74" s="12"/>
      <c r="G74" s="24">
        <f t="shared" ref="G74:G75" si="1">ROUND(SUM(G30+(G30*$J$13)),0)</f>
        <v>0</v>
      </c>
      <c r="L74" s="50" t="s">
        <v>61</v>
      </c>
      <c r="O74" s="61"/>
    </row>
    <row r="75" spans="3:15" ht="15.75">
      <c r="C75" s="10" t="s">
        <v>11</v>
      </c>
      <c r="D75" s="18" t="s">
        <v>34</v>
      </c>
      <c r="E75" s="7"/>
      <c r="F75" s="12"/>
      <c r="G75" s="24">
        <f t="shared" si="1"/>
        <v>0</v>
      </c>
      <c r="J75" s="51" t="s">
        <v>55</v>
      </c>
      <c r="L75" s="50" t="s">
        <v>62</v>
      </c>
      <c r="O75" s="61"/>
    </row>
    <row r="76" spans="3:15" ht="15.75">
      <c r="C76" s="10" t="s">
        <v>12</v>
      </c>
      <c r="D76" s="18" t="s">
        <v>35</v>
      </c>
      <c r="E76" s="7"/>
      <c r="F76" s="12"/>
      <c r="G76" s="34"/>
      <c r="J76" s="51" t="s">
        <v>56</v>
      </c>
      <c r="K76" s="49" t="s">
        <v>57</v>
      </c>
      <c r="L76" s="50" t="s">
        <v>63</v>
      </c>
      <c r="O76" s="61"/>
    </row>
    <row r="77" spans="3:15" ht="15.75">
      <c r="C77" s="30"/>
      <c r="D77" s="18" t="s">
        <v>39</v>
      </c>
      <c r="E77" s="7"/>
      <c r="F77" s="12"/>
      <c r="G77" s="25">
        <f>SUM(K77:K80)</f>
        <v>0</v>
      </c>
      <c r="J77" s="43" t="s">
        <v>50</v>
      </c>
      <c r="K77" s="46"/>
      <c r="L77" s="52">
        <f>IF(K77+L35&gt;=25000,25000-L35,K77)</f>
        <v>0</v>
      </c>
      <c r="O77" s="61"/>
    </row>
    <row r="78" spans="3:15" ht="15.75">
      <c r="C78" s="10"/>
      <c r="D78" s="18" t="s">
        <v>40</v>
      </c>
      <c r="E78" s="7"/>
      <c r="F78" s="12"/>
      <c r="G78" s="24">
        <f>ROUND(SUM(G34+(G34*$J$13)),0)</f>
        <v>0</v>
      </c>
      <c r="J78" s="44" t="s">
        <v>51</v>
      </c>
      <c r="K78" s="47"/>
      <c r="L78" s="52">
        <f>IF(K78+L36&gt;=25000,25000-L36,K78)</f>
        <v>0</v>
      </c>
      <c r="O78" s="61"/>
    </row>
    <row r="79" spans="3:15" ht="15.75">
      <c r="C79" s="10"/>
      <c r="D79" s="18" t="s">
        <v>82</v>
      </c>
      <c r="E79" s="7"/>
      <c r="F79" s="12"/>
      <c r="G79" s="24">
        <f>ROUND(SUM(G35+(G35*$J$13)),0)</f>
        <v>0</v>
      </c>
      <c r="J79" s="44" t="s">
        <v>52</v>
      </c>
      <c r="K79" s="47"/>
      <c r="L79" s="52">
        <f>IF(K79+L37&gt;=25000,25000-L37,K79)</f>
        <v>0</v>
      </c>
      <c r="O79" s="61"/>
    </row>
    <row r="80" spans="3:15" ht="15.75">
      <c r="C80" s="10" t="s">
        <v>13</v>
      </c>
      <c r="D80" s="18" t="s">
        <v>36</v>
      </c>
      <c r="E80" s="7"/>
      <c r="F80" s="12"/>
      <c r="G80" s="24">
        <f>ROUND(SUM(G36+(G36*$J$13)),0)</f>
        <v>0</v>
      </c>
      <c r="J80" s="45" t="s">
        <v>53</v>
      </c>
      <c r="K80" s="48"/>
      <c r="L80" s="52">
        <f>IF(K80+L38&gt;=25000,25000-L38,K80)</f>
        <v>0</v>
      </c>
      <c r="O80" s="61"/>
    </row>
    <row r="81" spans="1:15" ht="15.75">
      <c r="C81" s="10" t="s">
        <v>14</v>
      </c>
      <c r="D81" s="7" t="s">
        <v>18</v>
      </c>
      <c r="E81" s="7"/>
      <c r="F81" s="12"/>
      <c r="G81" s="25">
        <v>0</v>
      </c>
      <c r="O81" s="61"/>
    </row>
    <row r="82" spans="1:15" ht="15.75">
      <c r="C82" s="10" t="s">
        <v>15</v>
      </c>
      <c r="D82" s="7" t="s">
        <v>105</v>
      </c>
      <c r="E82" s="7"/>
      <c r="F82" s="12"/>
      <c r="G82" s="24">
        <f>ROUND(SUM(G38+(G38*$J$13)),0)</f>
        <v>0</v>
      </c>
      <c r="O82" s="61"/>
    </row>
    <row r="83" spans="1:15" ht="15.75">
      <c r="C83" s="10" t="s">
        <v>81</v>
      </c>
      <c r="D83" s="74" t="s">
        <v>97</v>
      </c>
      <c r="E83" s="85"/>
      <c r="F83" s="89">
        <v>0.38</v>
      </c>
      <c r="G83" s="88">
        <f>G64*F83</f>
        <v>0</v>
      </c>
      <c r="O83" s="61"/>
    </row>
    <row r="84" spans="1:15" ht="16.5">
      <c r="B84" s="72"/>
      <c r="C84" s="14" t="s">
        <v>85</v>
      </c>
      <c r="D84" s="6" t="s">
        <v>29</v>
      </c>
      <c r="E84" s="6"/>
      <c r="F84" s="19"/>
      <c r="G84" s="24">
        <f>SUM(G72:G83)</f>
        <v>0</v>
      </c>
      <c r="O84" s="61"/>
    </row>
    <row r="85" spans="1:15" ht="16.5">
      <c r="B85" s="35"/>
      <c r="C85" s="10" t="s">
        <v>86</v>
      </c>
      <c r="D85" s="7" t="s">
        <v>41</v>
      </c>
      <c r="E85" s="7"/>
      <c r="F85" s="6"/>
      <c r="G85" s="39"/>
      <c r="H85" s="72"/>
      <c r="O85" s="61"/>
    </row>
    <row r="86" spans="1:15" ht="16.5">
      <c r="B86" s="72"/>
      <c r="C86" s="41" t="s">
        <v>42</v>
      </c>
      <c r="D86" s="31">
        <f>D42</f>
        <v>0.5</v>
      </c>
      <c r="E86" s="81" t="s">
        <v>43</v>
      </c>
      <c r="F86" s="33">
        <f>IF($L$77&gt;25000,"25000",$L$77)+IF($L$78&gt;25000,"25000",$L$78)+IF($L$79&gt;25000,"25000",$L$79)+IF($L$80&gt;25000,"25000",$L$80)+$G$84-$G$77-$G$81-$G$83-$G$82</f>
        <v>0</v>
      </c>
      <c r="G86" s="86">
        <f>ROUND(F86*D86,0)</f>
        <v>0</v>
      </c>
      <c r="H86" s="78"/>
      <c r="I86" s="78"/>
      <c r="O86" s="61"/>
    </row>
    <row r="87" spans="1:15" ht="17.25" thickBot="1">
      <c r="A87" s="73"/>
      <c r="C87" s="40" t="s">
        <v>104</v>
      </c>
      <c r="D87" s="20" t="s">
        <v>32</v>
      </c>
      <c r="E87" s="21"/>
      <c r="F87" s="22"/>
      <c r="G87" s="26">
        <f>SUM(G84:G86)</f>
        <v>0</v>
      </c>
      <c r="H87" s="78"/>
      <c r="I87" s="78"/>
      <c r="O87" s="61"/>
    </row>
    <row r="88" spans="1:15" ht="16.5">
      <c r="A88" s="73" t="s">
        <v>102</v>
      </c>
      <c r="C88" s="97"/>
      <c r="D88" s="98"/>
      <c r="E88" s="6"/>
      <c r="F88" s="6"/>
      <c r="G88" s="99"/>
      <c r="H88" s="78"/>
      <c r="I88" s="78"/>
      <c r="O88" s="61"/>
    </row>
    <row r="89" spans="1:15" ht="16.5">
      <c r="A89" s="73"/>
      <c r="B89" s="73" t="s">
        <v>103</v>
      </c>
      <c r="C89" s="97"/>
      <c r="D89" s="98"/>
      <c r="E89" s="6"/>
      <c r="F89" s="6"/>
      <c r="G89" s="99"/>
      <c r="H89" s="78"/>
      <c r="I89" s="78"/>
      <c r="O89" s="61"/>
    </row>
    <row r="90" spans="1:15" ht="15.75">
      <c r="A90" s="111" t="s">
        <v>16</v>
      </c>
      <c r="B90" s="111"/>
      <c r="C90" s="111"/>
      <c r="D90" s="111"/>
      <c r="E90" s="111"/>
      <c r="F90" s="111"/>
      <c r="G90" s="111"/>
      <c r="H90" s="111"/>
      <c r="I90" s="78"/>
      <c r="O90" s="61"/>
    </row>
    <row r="91" spans="1:15" ht="15.75">
      <c r="A91" s="103" t="s">
        <v>20</v>
      </c>
      <c r="B91" s="103"/>
      <c r="C91" s="103"/>
      <c r="D91" s="103"/>
      <c r="E91" s="103"/>
      <c r="F91" s="103"/>
      <c r="G91" s="103"/>
      <c r="H91" s="103"/>
      <c r="I91" s="92"/>
      <c r="O91" s="61"/>
    </row>
    <row r="92" spans="1:15" ht="15.75">
      <c r="A92" s="103" t="s">
        <v>45</v>
      </c>
      <c r="B92" s="103"/>
      <c r="C92" s="103"/>
      <c r="D92" s="103"/>
      <c r="E92" s="103"/>
      <c r="F92" s="103"/>
      <c r="G92" s="103"/>
      <c r="H92" s="103"/>
      <c r="I92" s="92"/>
      <c r="O92" s="61"/>
    </row>
    <row r="93" spans="1:15" ht="36.75" customHeight="1">
      <c r="A93" s="4" t="s">
        <v>22</v>
      </c>
      <c r="D93" s="104" t="str">
        <f>D5</f>
        <v>(Insert project title here.  Sheet will auto-fill on subsequent years/composite)</v>
      </c>
      <c r="E93" s="104"/>
      <c r="F93" s="104"/>
      <c r="G93" s="104"/>
      <c r="H93" s="104"/>
      <c r="I93" s="95"/>
      <c r="O93" s="61"/>
    </row>
    <row r="94" spans="1:15" ht="15.75">
      <c r="A94" s="55" t="s">
        <v>21</v>
      </c>
      <c r="C94" s="92"/>
      <c r="D94" s="101" t="str">
        <f>D6</f>
        <v>(Insert investigator(s) here.  Sheet will auto-fill on subsequent years/composite)</v>
      </c>
      <c r="E94" s="100"/>
      <c r="F94" s="100"/>
      <c r="G94" s="100"/>
      <c r="H94" s="74"/>
      <c r="I94" s="23"/>
      <c r="O94" s="61"/>
    </row>
    <row r="95" spans="1:15" ht="15.75">
      <c r="D95" s="95"/>
      <c r="E95" s="95"/>
      <c r="F95" s="95"/>
      <c r="G95" s="95"/>
      <c r="H95" s="66"/>
      <c r="O95" s="61"/>
    </row>
    <row r="96" spans="1:15" ht="13.5" thickBot="1">
      <c r="J96" s="56"/>
      <c r="O96" s="61"/>
    </row>
    <row r="97" spans="3:15" ht="16.5" thickBot="1">
      <c r="C97" s="6"/>
      <c r="D97" s="6"/>
      <c r="E97" s="6"/>
      <c r="F97" s="6"/>
      <c r="G97" s="76" t="s">
        <v>23</v>
      </c>
      <c r="J97" s="64"/>
      <c r="O97" s="61"/>
    </row>
    <row r="98" spans="3:15" ht="15.75">
      <c r="C98" s="70" t="s">
        <v>0</v>
      </c>
      <c r="D98" s="77" t="s">
        <v>79</v>
      </c>
      <c r="E98" s="71"/>
      <c r="F98" s="71"/>
      <c r="G98" s="68"/>
      <c r="J98" s="56"/>
      <c r="O98" s="61"/>
    </row>
    <row r="99" spans="3:15" ht="15.75">
      <c r="C99" s="10"/>
      <c r="D99" s="11" t="s">
        <v>1</v>
      </c>
      <c r="E99" s="7" t="str">
        <f>IF(E11=""," ",E11)</f>
        <v xml:space="preserve"> </v>
      </c>
      <c r="F99" s="12"/>
      <c r="G99" s="24">
        <f>ROUND(SUM(G55+(G55*$J$10)),0)</f>
        <v>0</v>
      </c>
      <c r="J99" s="90"/>
      <c r="O99" s="61"/>
    </row>
    <row r="100" spans="3:15" ht="15.75">
      <c r="C100" s="10"/>
      <c r="D100" s="11" t="s">
        <v>2</v>
      </c>
      <c r="E100" s="7" t="str">
        <f>IF(E12=""," ",E12)</f>
        <v xml:space="preserve"> </v>
      </c>
      <c r="F100" s="12"/>
      <c r="G100" s="24">
        <f t="shared" ref="G100:G103" si="2">ROUND(SUM(G56+(G56*$J$10)),0)</f>
        <v>0</v>
      </c>
      <c r="O100" s="61"/>
    </row>
    <row r="101" spans="3:15" ht="15.75">
      <c r="C101" s="10"/>
      <c r="D101" s="11" t="s">
        <v>3</v>
      </c>
      <c r="E101" s="7" t="str">
        <f>IF(E13=""," ",E13)</f>
        <v xml:space="preserve"> </v>
      </c>
      <c r="F101" s="12"/>
      <c r="G101" s="24">
        <f t="shared" si="2"/>
        <v>0</v>
      </c>
      <c r="O101" s="61"/>
    </row>
    <row r="102" spans="3:15" ht="15.75">
      <c r="C102" s="10"/>
      <c r="D102" s="11" t="s">
        <v>4</v>
      </c>
      <c r="E102" s="7" t="str">
        <f>IF(E14=""," ",E14)</f>
        <v xml:space="preserve"> </v>
      </c>
      <c r="F102" s="12"/>
      <c r="G102" s="24">
        <f t="shared" si="2"/>
        <v>0</v>
      </c>
      <c r="O102" s="61"/>
    </row>
    <row r="103" spans="3:15" ht="15.75">
      <c r="C103" s="10"/>
      <c r="D103" s="13" t="s">
        <v>24</v>
      </c>
      <c r="E103" s="7" t="str">
        <f>IF(E15=""," ",E15)</f>
        <v xml:space="preserve"> </v>
      </c>
      <c r="F103" s="12"/>
      <c r="G103" s="24">
        <f t="shared" si="2"/>
        <v>0</v>
      </c>
      <c r="O103" s="61"/>
    </row>
    <row r="104" spans="3:15" ht="15.75">
      <c r="C104" s="10"/>
      <c r="D104" s="13" t="s">
        <v>25</v>
      </c>
      <c r="E104" s="7" t="s">
        <v>48</v>
      </c>
      <c r="F104" s="12"/>
      <c r="G104" s="24">
        <f>ROUND(SUM(G60+(G60*$J$10)),0)</f>
        <v>0</v>
      </c>
      <c r="O104" s="61"/>
    </row>
    <row r="105" spans="3:15" ht="15.75">
      <c r="C105" s="10" t="s">
        <v>33</v>
      </c>
      <c r="D105" s="74" t="s">
        <v>80</v>
      </c>
      <c r="E105" s="7"/>
      <c r="F105" s="12"/>
      <c r="G105" s="38"/>
      <c r="O105" s="61"/>
    </row>
    <row r="106" spans="3:15" ht="15.75">
      <c r="C106" s="10"/>
      <c r="D106" s="84" t="s">
        <v>1</v>
      </c>
      <c r="E106" s="7" t="s">
        <v>30</v>
      </c>
      <c r="F106" s="12"/>
      <c r="G106" s="24">
        <f>ROUND(SUM(G62+(G62*$J$10)),0)</f>
        <v>0</v>
      </c>
      <c r="O106" s="61"/>
    </row>
    <row r="107" spans="3:15" ht="15.75">
      <c r="C107" s="10"/>
      <c r="D107" s="13" t="s">
        <v>2</v>
      </c>
      <c r="E107" s="7" t="s">
        <v>31</v>
      </c>
      <c r="F107" s="12"/>
      <c r="G107" s="24">
        <f>ROUND(SUM(G63+(G63*$J$10)),0)</f>
        <v>0</v>
      </c>
      <c r="O107" s="61"/>
    </row>
    <row r="108" spans="3:15" ht="15.75">
      <c r="C108" s="10"/>
      <c r="D108" s="13" t="s">
        <v>3</v>
      </c>
      <c r="E108" s="7" t="s">
        <v>26</v>
      </c>
      <c r="F108" s="5"/>
      <c r="G108" s="24">
        <f>ROUND(SUM(G64+(G64*$J$10)),0)</f>
        <v>0</v>
      </c>
      <c r="O108" s="61"/>
    </row>
    <row r="109" spans="3:15" ht="15.75">
      <c r="C109" s="10"/>
      <c r="D109" s="13" t="s">
        <v>4</v>
      </c>
      <c r="E109" s="7" t="s">
        <v>27</v>
      </c>
      <c r="F109" s="7"/>
      <c r="G109" s="25">
        <f>ROUND(SUM(G65+(G65*$J$10)),0)</f>
        <v>0</v>
      </c>
      <c r="O109" s="61"/>
    </row>
    <row r="110" spans="3:15" ht="15.75">
      <c r="C110" s="9"/>
      <c r="D110" s="75" t="s">
        <v>24</v>
      </c>
      <c r="E110" s="5" t="s">
        <v>88</v>
      </c>
      <c r="F110" s="5"/>
      <c r="G110" s="24">
        <f>ROUND(SUM(G66+(G66*$J$10)),0)</f>
        <v>0</v>
      </c>
      <c r="O110" s="61"/>
    </row>
    <row r="111" spans="3:15" ht="15.75">
      <c r="C111" s="27" t="s">
        <v>5</v>
      </c>
      <c r="D111" s="28" t="s">
        <v>37</v>
      </c>
      <c r="E111" s="28"/>
      <c r="F111" s="5"/>
      <c r="G111" s="24">
        <f>SUM(G99:G110)</f>
        <v>0</v>
      </c>
      <c r="O111" s="61"/>
    </row>
    <row r="112" spans="3:15" ht="15.75">
      <c r="C112" s="10" t="s">
        <v>6</v>
      </c>
      <c r="D112" s="7" t="s">
        <v>83</v>
      </c>
      <c r="E112" s="7"/>
      <c r="F112" s="69"/>
      <c r="G112" s="38"/>
      <c r="O112" s="61"/>
    </row>
    <row r="113" spans="2:15" ht="15.75">
      <c r="C113" s="10"/>
      <c r="D113" s="7" t="s">
        <v>90</v>
      </c>
      <c r="E113" s="7"/>
      <c r="F113" s="82">
        <v>0.44</v>
      </c>
      <c r="G113" s="24">
        <f>ROUND((F113)*SUM(G99:G107),0)</f>
        <v>0</v>
      </c>
      <c r="O113" s="61"/>
    </row>
    <row r="114" spans="2:15" ht="15.75">
      <c r="C114" s="10"/>
      <c r="D114" s="7" t="s">
        <v>91</v>
      </c>
      <c r="E114" s="7"/>
      <c r="F114" s="79">
        <v>7.6499999999999999E-2</v>
      </c>
      <c r="G114" s="24">
        <f>ROUND(F114*G110,0)</f>
        <v>0</v>
      </c>
      <c r="O114" s="61"/>
    </row>
    <row r="115" spans="2:15" ht="15.75">
      <c r="C115" s="10" t="s">
        <v>7</v>
      </c>
      <c r="D115" s="7" t="s">
        <v>84</v>
      </c>
      <c r="E115" s="7"/>
      <c r="F115" s="79"/>
      <c r="G115" s="24">
        <f>SUM(G113:G114)</f>
        <v>0</v>
      </c>
      <c r="O115" s="61"/>
    </row>
    <row r="116" spans="2:15" ht="15.75">
      <c r="C116" s="10" t="s">
        <v>8</v>
      </c>
      <c r="D116" s="5" t="s">
        <v>38</v>
      </c>
      <c r="E116" s="7"/>
      <c r="F116" s="12"/>
      <c r="G116" s="25">
        <f>SUM(G111+G115)</f>
        <v>0</v>
      </c>
      <c r="O116" s="61"/>
    </row>
    <row r="117" spans="2:15" ht="15.75">
      <c r="C117" s="9" t="s">
        <v>9</v>
      </c>
      <c r="D117" s="5" t="s">
        <v>28</v>
      </c>
      <c r="E117" s="7"/>
      <c r="F117" s="15"/>
      <c r="G117" s="25">
        <f>ROUND(SUM(G73+(G73*$J$10)),0)</f>
        <v>0</v>
      </c>
      <c r="O117" s="61"/>
    </row>
    <row r="118" spans="2:15" ht="15.75">
      <c r="C118" s="16" t="s">
        <v>10</v>
      </c>
      <c r="D118" s="17" t="s">
        <v>19</v>
      </c>
      <c r="E118" s="6"/>
      <c r="F118" s="12"/>
      <c r="G118" s="25">
        <f t="shared" ref="G118:G119" si="3">ROUND(SUM(G74+(G74*$J$10)),0)</f>
        <v>0</v>
      </c>
      <c r="L118" s="50" t="s">
        <v>61</v>
      </c>
      <c r="O118" s="61"/>
    </row>
    <row r="119" spans="2:15" ht="15.75">
      <c r="C119" s="10" t="s">
        <v>11</v>
      </c>
      <c r="D119" s="18" t="s">
        <v>34</v>
      </c>
      <c r="E119" s="7"/>
      <c r="F119" s="12"/>
      <c r="G119" s="25">
        <f t="shared" si="3"/>
        <v>0</v>
      </c>
      <c r="J119" s="51" t="s">
        <v>55</v>
      </c>
      <c r="L119" s="50" t="s">
        <v>62</v>
      </c>
      <c r="O119" s="61"/>
    </row>
    <row r="120" spans="2:15" ht="15.75">
      <c r="C120" s="10" t="s">
        <v>12</v>
      </c>
      <c r="D120" s="18" t="s">
        <v>35</v>
      </c>
      <c r="E120" s="7"/>
      <c r="F120" s="12"/>
      <c r="G120" s="34"/>
      <c r="J120" s="51" t="s">
        <v>56</v>
      </c>
      <c r="K120" s="49" t="s">
        <v>58</v>
      </c>
      <c r="L120" s="50" t="s">
        <v>63</v>
      </c>
      <c r="O120" s="61"/>
    </row>
    <row r="121" spans="2:15" ht="15.75">
      <c r="C121" s="30"/>
      <c r="D121" s="18" t="s">
        <v>39</v>
      </c>
      <c r="E121" s="7"/>
      <c r="F121" s="12"/>
      <c r="G121" s="25">
        <f>SUM(K121:K124)</f>
        <v>0</v>
      </c>
      <c r="J121" s="43" t="s">
        <v>50</v>
      </c>
      <c r="K121" s="46"/>
      <c r="L121" s="52">
        <f>IF(K121+L35+L77&gt;=25000,25000-(L35+L77),K121)</f>
        <v>0</v>
      </c>
      <c r="O121" s="61"/>
    </row>
    <row r="122" spans="2:15" ht="15.75">
      <c r="C122" s="10"/>
      <c r="D122" s="18" t="s">
        <v>40</v>
      </c>
      <c r="E122" s="7"/>
      <c r="F122" s="12"/>
      <c r="G122" s="24">
        <f>ROUND(SUM(G78+(G78*$J$13)),0)</f>
        <v>0</v>
      </c>
      <c r="J122" s="44" t="s">
        <v>51</v>
      </c>
      <c r="K122" s="47"/>
      <c r="L122" s="52">
        <f>IF(K122+L36+L78&gt;=25000,25000-(L36+L78),K122)</f>
        <v>0</v>
      </c>
      <c r="O122" s="61"/>
    </row>
    <row r="123" spans="2:15" ht="15.75">
      <c r="C123" s="10"/>
      <c r="D123" s="18" t="s">
        <v>82</v>
      </c>
      <c r="E123" s="7"/>
      <c r="F123" s="12"/>
      <c r="G123" s="24">
        <f>ROUND(SUM(G79+(G79*$J$13)),0)</f>
        <v>0</v>
      </c>
      <c r="J123" s="44" t="s">
        <v>52</v>
      </c>
      <c r="K123" s="47"/>
      <c r="L123" s="52">
        <f>IF(K123+L37+L79&gt;=25000,25000-(L37+L79),K123)</f>
        <v>0</v>
      </c>
      <c r="O123" s="61"/>
    </row>
    <row r="124" spans="2:15" ht="15.75">
      <c r="C124" s="10" t="s">
        <v>13</v>
      </c>
      <c r="D124" s="18" t="s">
        <v>36</v>
      </c>
      <c r="E124" s="7"/>
      <c r="F124" s="12"/>
      <c r="G124" s="24">
        <f>ROUND(SUM(G80+(G80*$J$13)),0)</f>
        <v>0</v>
      </c>
      <c r="J124" s="45" t="s">
        <v>53</v>
      </c>
      <c r="K124" s="48"/>
      <c r="L124" s="52">
        <f>IF(K124+L38+L80&gt;=25000,25000-(L38+L80),K124)</f>
        <v>0</v>
      </c>
      <c r="O124" s="61"/>
    </row>
    <row r="125" spans="2:15" ht="16.5">
      <c r="B125" s="72"/>
      <c r="C125" s="10" t="s">
        <v>14</v>
      </c>
      <c r="D125" s="7" t="s">
        <v>18</v>
      </c>
      <c r="E125" s="7"/>
      <c r="F125" s="12"/>
      <c r="G125" s="25">
        <v>0</v>
      </c>
      <c r="O125" s="61"/>
    </row>
    <row r="126" spans="2:15" ht="15.75">
      <c r="B126" s="35"/>
      <c r="C126" s="10" t="s">
        <v>15</v>
      </c>
      <c r="D126" s="7" t="s">
        <v>105</v>
      </c>
      <c r="E126" s="7"/>
      <c r="F126" s="12"/>
      <c r="G126" s="24">
        <f>ROUND(SUM(G82+(G82*$J$13)),0)</f>
        <v>0</v>
      </c>
      <c r="O126" s="61"/>
    </row>
    <row r="127" spans="2:15" ht="15.75">
      <c r="B127" s="35"/>
      <c r="C127" s="10" t="s">
        <v>81</v>
      </c>
      <c r="D127" s="74" t="s">
        <v>97</v>
      </c>
      <c r="E127" s="85"/>
      <c r="F127" s="89">
        <v>0.38</v>
      </c>
      <c r="G127" s="88">
        <f>G108*F127</f>
        <v>0</v>
      </c>
      <c r="O127" s="61"/>
    </row>
    <row r="128" spans="2:15" ht="15.75">
      <c r="B128" s="35"/>
      <c r="C128" s="14" t="s">
        <v>85</v>
      </c>
      <c r="D128" s="6" t="s">
        <v>29</v>
      </c>
      <c r="E128" s="6"/>
      <c r="F128" s="19"/>
      <c r="G128" s="24">
        <f>SUM(G116:G127)</f>
        <v>0</v>
      </c>
      <c r="O128" s="61"/>
    </row>
    <row r="129" spans="1:15" ht="16.5">
      <c r="A129" s="73"/>
      <c r="B129" s="72"/>
      <c r="C129" s="10" t="s">
        <v>86</v>
      </c>
      <c r="D129" s="7" t="s">
        <v>41</v>
      </c>
      <c r="E129" s="7"/>
      <c r="F129" s="6"/>
      <c r="G129" s="39"/>
      <c r="H129" s="72"/>
      <c r="O129" s="61"/>
    </row>
    <row r="130" spans="1:15" ht="16.5">
      <c r="A130" s="73"/>
      <c r="B130" s="73"/>
      <c r="C130" s="41" t="s">
        <v>42</v>
      </c>
      <c r="D130" s="31">
        <f>D42</f>
        <v>0.5</v>
      </c>
      <c r="E130" s="81" t="s">
        <v>43</v>
      </c>
      <c r="F130" s="33">
        <f>IF($L$121&gt;25000,"25000",$L$121)+IF($L$122&gt;25000,"25000",$L$122)+IF($L$123&gt;25000,"25000",$L$123)+IF($L$124&gt;25000,"25000",$L$124)+$G$128-$G$121-$G$125-$G$127-$G$126</f>
        <v>0</v>
      </c>
      <c r="G130" s="86">
        <f>ROUND(F130*D130,0)</f>
        <v>0</v>
      </c>
      <c r="H130" s="72"/>
      <c r="O130" s="61"/>
    </row>
    <row r="131" spans="1:15" ht="17.25" thickBot="1">
      <c r="A131" s="73"/>
      <c r="B131" s="78"/>
      <c r="C131" s="40" t="s">
        <v>104</v>
      </c>
      <c r="D131" s="20" t="s">
        <v>32</v>
      </c>
      <c r="E131" s="21"/>
      <c r="F131" s="22"/>
      <c r="G131" s="26">
        <f>SUM(G128:G130)</f>
        <v>0</v>
      </c>
      <c r="H131" s="78"/>
      <c r="I131" s="78"/>
      <c r="O131" s="61"/>
    </row>
    <row r="132" spans="1:15" ht="16.5">
      <c r="A132" s="73" t="s">
        <v>102</v>
      </c>
      <c r="C132" s="97"/>
      <c r="D132" s="98"/>
      <c r="E132" s="6"/>
      <c r="F132" s="6"/>
      <c r="G132" s="99"/>
      <c r="H132" s="78"/>
      <c r="I132" s="78"/>
      <c r="O132" s="61"/>
    </row>
    <row r="133" spans="1:15" ht="16.5">
      <c r="A133" s="73"/>
      <c r="B133" s="73" t="s">
        <v>103</v>
      </c>
      <c r="C133" s="97"/>
      <c r="D133" s="98"/>
      <c r="E133" s="6"/>
      <c r="F133" s="6"/>
      <c r="G133" s="99"/>
      <c r="H133" s="78"/>
      <c r="I133" s="78"/>
      <c r="O133" s="61"/>
    </row>
    <row r="134" spans="1:15" ht="15.75" customHeight="1">
      <c r="A134" s="111" t="s">
        <v>16</v>
      </c>
      <c r="B134" s="111"/>
      <c r="C134" s="111"/>
      <c r="D134" s="111"/>
      <c r="E134" s="111"/>
      <c r="F134" s="111"/>
      <c r="G134" s="111"/>
      <c r="H134" s="111"/>
      <c r="I134" s="111"/>
    </row>
    <row r="135" spans="1:15" ht="15.75">
      <c r="A135" s="103" t="s">
        <v>20</v>
      </c>
      <c r="B135" s="103"/>
      <c r="C135" s="103"/>
      <c r="D135" s="103"/>
      <c r="E135" s="103"/>
      <c r="F135" s="103"/>
      <c r="G135" s="103"/>
      <c r="H135" s="103"/>
      <c r="I135" s="103"/>
    </row>
    <row r="136" spans="1:15" ht="15.75">
      <c r="A136" s="103" t="s">
        <v>49</v>
      </c>
      <c r="B136" s="103"/>
      <c r="C136" s="103"/>
      <c r="D136" s="103"/>
      <c r="E136" s="103"/>
      <c r="F136" s="103"/>
      <c r="G136" s="103"/>
      <c r="H136" s="103"/>
      <c r="I136" s="103"/>
    </row>
    <row r="137" spans="1:15" ht="36.75" customHeight="1">
      <c r="A137" s="4" t="s">
        <v>22</v>
      </c>
      <c r="D137" s="104" t="str">
        <f>D5</f>
        <v>(Insert project title here.  Sheet will auto-fill on subsequent years/composite)</v>
      </c>
      <c r="E137" s="104"/>
      <c r="F137" s="104"/>
      <c r="G137" s="104"/>
      <c r="H137" s="104"/>
    </row>
    <row r="138" spans="1:15" ht="15.75">
      <c r="A138" s="55" t="s">
        <v>21</v>
      </c>
      <c r="C138" s="4"/>
      <c r="D138" s="101" t="str">
        <f>D6</f>
        <v>(Insert investigator(s) here.  Sheet will auto-fill on subsequent years/composite)</v>
      </c>
      <c r="E138" s="101"/>
      <c r="F138" s="101"/>
      <c r="G138" s="101"/>
      <c r="H138" s="91"/>
    </row>
    <row r="140" spans="1:15" ht="13.5" thickBot="1"/>
    <row r="141" spans="1:15" ht="16.5" thickBot="1">
      <c r="C141" s="8"/>
      <c r="D141" s="8"/>
      <c r="E141" s="8"/>
      <c r="F141" s="8"/>
      <c r="G141" s="37" t="s">
        <v>23</v>
      </c>
    </row>
    <row r="142" spans="1:15" ht="15.75">
      <c r="C142" s="9" t="s">
        <v>0</v>
      </c>
      <c r="D142" s="6" t="s">
        <v>79</v>
      </c>
      <c r="E142" s="5"/>
      <c r="F142" s="5"/>
      <c r="G142" s="39"/>
    </row>
    <row r="143" spans="1:15" ht="15.75">
      <c r="C143" s="10"/>
      <c r="D143" s="11" t="s">
        <v>1</v>
      </c>
      <c r="E143" s="7" t="str">
        <f>IF(E11=""," ",E11)</f>
        <v xml:space="preserve"> </v>
      </c>
      <c r="F143" s="12"/>
      <c r="G143" s="24">
        <f t="shared" ref="G143:G148" si="4">G11+G55+G99</f>
        <v>0</v>
      </c>
    </row>
    <row r="144" spans="1:15" ht="15.75">
      <c r="C144" s="10"/>
      <c r="D144" s="11" t="s">
        <v>2</v>
      </c>
      <c r="E144" s="7" t="str">
        <f>IF(E12=""," ",E12)</f>
        <v xml:space="preserve"> </v>
      </c>
      <c r="F144" s="12"/>
      <c r="G144" s="24">
        <f t="shared" si="4"/>
        <v>0</v>
      </c>
    </row>
    <row r="145" spans="3:7" ht="15.75">
      <c r="C145" s="10"/>
      <c r="D145" s="11" t="s">
        <v>3</v>
      </c>
      <c r="E145" s="7" t="str">
        <f>IF(E13=""," ",E13)</f>
        <v xml:space="preserve"> </v>
      </c>
      <c r="F145" s="12"/>
      <c r="G145" s="24">
        <f t="shared" si="4"/>
        <v>0</v>
      </c>
    </row>
    <row r="146" spans="3:7" ht="15.75">
      <c r="C146" s="10"/>
      <c r="D146" s="11" t="s">
        <v>4</v>
      </c>
      <c r="E146" s="7" t="str">
        <f>IF(E14=""," ",E14)</f>
        <v xml:space="preserve"> </v>
      </c>
      <c r="F146" s="12"/>
      <c r="G146" s="24">
        <f t="shared" si="4"/>
        <v>0</v>
      </c>
    </row>
    <row r="147" spans="3:7" ht="15.75">
      <c r="C147" s="10"/>
      <c r="D147" s="13" t="s">
        <v>24</v>
      </c>
      <c r="E147" s="7" t="str">
        <f>IF(E15=""," ",E15)</f>
        <v xml:space="preserve"> </v>
      </c>
      <c r="F147" s="12"/>
      <c r="G147" s="24">
        <f t="shared" si="4"/>
        <v>0</v>
      </c>
    </row>
    <row r="148" spans="3:7" ht="15.75">
      <c r="C148" s="10"/>
      <c r="D148" s="13" t="s">
        <v>25</v>
      </c>
      <c r="E148" s="7" t="s">
        <v>48</v>
      </c>
      <c r="F148" s="12"/>
      <c r="G148" s="24">
        <f t="shared" si="4"/>
        <v>0</v>
      </c>
    </row>
    <row r="149" spans="3:7" ht="15.75">
      <c r="C149" s="10" t="s">
        <v>33</v>
      </c>
      <c r="D149" s="74" t="s">
        <v>80</v>
      </c>
      <c r="E149" s="7"/>
      <c r="F149" s="12"/>
      <c r="G149" s="39"/>
    </row>
    <row r="150" spans="3:7" ht="15.75">
      <c r="C150" s="10"/>
      <c r="D150" s="29" t="s">
        <v>1</v>
      </c>
      <c r="E150" s="7" t="s">
        <v>30</v>
      </c>
      <c r="F150" s="12"/>
      <c r="G150" s="24">
        <f t="shared" ref="G150:G155" si="5">G18+G62+G106</f>
        <v>0</v>
      </c>
    </row>
    <row r="151" spans="3:7" ht="15.75">
      <c r="C151" s="10"/>
      <c r="D151" s="13" t="s">
        <v>2</v>
      </c>
      <c r="E151" s="7" t="s">
        <v>31</v>
      </c>
      <c r="F151" s="12"/>
      <c r="G151" s="24">
        <f t="shared" si="5"/>
        <v>0</v>
      </c>
    </row>
    <row r="152" spans="3:7" ht="15.75">
      <c r="C152" s="10"/>
      <c r="D152" s="13" t="s">
        <v>3</v>
      </c>
      <c r="E152" s="7" t="s">
        <v>26</v>
      </c>
      <c r="F152" s="5"/>
      <c r="G152" s="24">
        <f t="shared" si="5"/>
        <v>0</v>
      </c>
    </row>
    <row r="153" spans="3:7" ht="15.75">
      <c r="C153" s="10"/>
      <c r="D153" s="13" t="s">
        <v>4</v>
      </c>
      <c r="E153" s="7" t="s">
        <v>27</v>
      </c>
      <c r="F153" s="7"/>
      <c r="G153" s="24">
        <f t="shared" si="5"/>
        <v>0</v>
      </c>
    </row>
    <row r="154" spans="3:7" ht="15.75">
      <c r="C154" s="9"/>
      <c r="D154" s="75" t="s">
        <v>24</v>
      </c>
      <c r="E154" s="5" t="s">
        <v>88</v>
      </c>
      <c r="F154" s="5"/>
      <c r="G154" s="24">
        <f t="shared" si="5"/>
        <v>0</v>
      </c>
    </row>
    <row r="155" spans="3:7" ht="15.75">
      <c r="C155" s="27" t="s">
        <v>5</v>
      </c>
      <c r="D155" s="28" t="s">
        <v>37</v>
      </c>
      <c r="E155" s="28"/>
      <c r="F155" s="5"/>
      <c r="G155" s="24">
        <f t="shared" si="5"/>
        <v>0</v>
      </c>
    </row>
    <row r="156" spans="3:7" ht="15.75">
      <c r="C156" s="10" t="s">
        <v>6</v>
      </c>
      <c r="D156" s="7" t="s">
        <v>83</v>
      </c>
      <c r="E156" s="7"/>
      <c r="F156" s="69"/>
      <c r="G156" s="38"/>
    </row>
    <row r="157" spans="3:7" ht="15.75">
      <c r="C157" s="10"/>
      <c r="D157" s="7" t="s">
        <v>93</v>
      </c>
      <c r="E157" s="7"/>
      <c r="F157" s="69"/>
      <c r="G157" s="24">
        <f t="shared" ref="G157:G163" si="6">G25+G69+G113</f>
        <v>0</v>
      </c>
    </row>
    <row r="158" spans="3:7" ht="15.75">
      <c r="C158" s="10"/>
      <c r="D158" s="7" t="s">
        <v>92</v>
      </c>
      <c r="E158" s="7"/>
      <c r="F158" s="79"/>
      <c r="G158" s="24">
        <f t="shared" si="6"/>
        <v>0</v>
      </c>
    </row>
    <row r="159" spans="3:7" ht="15.75">
      <c r="C159" s="10" t="s">
        <v>7</v>
      </c>
      <c r="D159" s="7" t="s">
        <v>84</v>
      </c>
      <c r="E159" s="7"/>
      <c r="F159" s="79"/>
      <c r="G159" s="24">
        <f t="shared" si="6"/>
        <v>0</v>
      </c>
    </row>
    <row r="160" spans="3:7" ht="15.75">
      <c r="C160" s="10" t="s">
        <v>8</v>
      </c>
      <c r="D160" s="5" t="s">
        <v>38</v>
      </c>
      <c r="E160" s="7"/>
      <c r="F160" s="12"/>
      <c r="G160" s="24">
        <f t="shared" si="6"/>
        <v>0</v>
      </c>
    </row>
    <row r="161" spans="1:7" ht="15.75">
      <c r="C161" s="9" t="s">
        <v>9</v>
      </c>
      <c r="D161" s="5" t="s">
        <v>28</v>
      </c>
      <c r="E161" s="7"/>
      <c r="F161" s="15"/>
      <c r="G161" s="24">
        <f t="shared" si="6"/>
        <v>0</v>
      </c>
    </row>
    <row r="162" spans="1:7" ht="15.75">
      <c r="C162" s="16" t="s">
        <v>10</v>
      </c>
      <c r="D162" s="17" t="s">
        <v>19</v>
      </c>
      <c r="E162" s="6"/>
      <c r="F162" s="12"/>
      <c r="G162" s="24">
        <f t="shared" si="6"/>
        <v>0</v>
      </c>
    </row>
    <row r="163" spans="1:7" ht="15.75">
      <c r="C163" s="10" t="s">
        <v>11</v>
      </c>
      <c r="D163" s="18" t="s">
        <v>34</v>
      </c>
      <c r="E163" s="7"/>
      <c r="F163" s="12"/>
      <c r="G163" s="24">
        <f t="shared" si="6"/>
        <v>0</v>
      </c>
    </row>
    <row r="164" spans="1:7" ht="15.75">
      <c r="C164" s="10" t="s">
        <v>12</v>
      </c>
      <c r="D164" s="18" t="s">
        <v>35</v>
      </c>
      <c r="E164" s="7"/>
      <c r="F164" s="12"/>
      <c r="G164" s="39"/>
    </row>
    <row r="165" spans="1:7" ht="15.75">
      <c r="C165" s="30"/>
      <c r="D165" s="18" t="s">
        <v>39</v>
      </c>
      <c r="E165" s="7"/>
      <c r="F165" s="12"/>
      <c r="G165" s="24">
        <f t="shared" ref="G165:G172" si="7">G33+G77+G121</f>
        <v>0</v>
      </c>
    </row>
    <row r="166" spans="1:7" ht="16.5">
      <c r="B166" s="72"/>
      <c r="C166" s="10"/>
      <c r="D166" s="18" t="s">
        <v>40</v>
      </c>
      <c r="E166" s="7"/>
      <c r="F166" s="12"/>
      <c r="G166" s="24">
        <f t="shared" si="7"/>
        <v>0</v>
      </c>
    </row>
    <row r="167" spans="1:7" ht="15.75">
      <c r="C167" s="10"/>
      <c r="D167" s="18" t="s">
        <v>82</v>
      </c>
      <c r="E167" s="7"/>
      <c r="F167" s="12"/>
      <c r="G167" s="24">
        <f t="shared" si="7"/>
        <v>0</v>
      </c>
    </row>
    <row r="168" spans="1:7" ht="15.75">
      <c r="C168" s="10" t="s">
        <v>13</v>
      </c>
      <c r="D168" s="18" t="s">
        <v>36</v>
      </c>
      <c r="E168" s="7"/>
      <c r="F168" s="12"/>
      <c r="G168" s="24">
        <f t="shared" si="7"/>
        <v>0</v>
      </c>
    </row>
    <row r="169" spans="1:7" ht="15.75">
      <c r="C169" s="10" t="s">
        <v>14</v>
      </c>
      <c r="D169" s="7" t="s">
        <v>18</v>
      </c>
      <c r="E169" s="7"/>
      <c r="F169" s="12"/>
      <c r="G169" s="24">
        <f t="shared" si="7"/>
        <v>0</v>
      </c>
    </row>
    <row r="170" spans="1:7" ht="16.5">
      <c r="B170" s="72"/>
      <c r="C170" s="10" t="s">
        <v>15</v>
      </c>
      <c r="D170" s="7" t="s">
        <v>105</v>
      </c>
      <c r="E170" s="7"/>
      <c r="F170" s="12"/>
      <c r="G170" s="24">
        <f t="shared" si="7"/>
        <v>0</v>
      </c>
    </row>
    <row r="171" spans="1:7" ht="16.5">
      <c r="B171" s="73"/>
      <c r="C171" s="10" t="s">
        <v>81</v>
      </c>
      <c r="D171" s="74" t="s">
        <v>96</v>
      </c>
      <c r="E171" s="85"/>
      <c r="F171" s="80"/>
      <c r="G171" s="24">
        <f t="shared" si="7"/>
        <v>0</v>
      </c>
    </row>
    <row r="172" spans="1:7" ht="15.75">
      <c r="C172" s="14" t="s">
        <v>85</v>
      </c>
      <c r="D172" s="6" t="s">
        <v>29</v>
      </c>
      <c r="E172" s="6"/>
      <c r="F172" s="19"/>
      <c r="G172" s="24">
        <f t="shared" si="7"/>
        <v>0</v>
      </c>
    </row>
    <row r="173" spans="1:7" ht="15.75">
      <c r="C173" s="10" t="s">
        <v>86</v>
      </c>
      <c r="D173" s="7" t="s">
        <v>41</v>
      </c>
      <c r="E173" s="7"/>
      <c r="F173" s="2"/>
      <c r="G173" s="39"/>
    </row>
    <row r="174" spans="1:7" ht="15.75">
      <c r="C174" s="41" t="s">
        <v>42</v>
      </c>
      <c r="D174" s="31">
        <f>D42</f>
        <v>0.5</v>
      </c>
      <c r="E174" s="32" t="s">
        <v>43</v>
      </c>
      <c r="F174" s="33"/>
      <c r="G174" s="24">
        <f>G42+G86+G130</f>
        <v>0</v>
      </c>
    </row>
    <row r="175" spans="1:7" ht="17.25" thickBot="1">
      <c r="A175" s="73"/>
      <c r="C175" s="40" t="s">
        <v>104</v>
      </c>
      <c r="D175" s="20" t="s">
        <v>32</v>
      </c>
      <c r="E175" s="21"/>
      <c r="F175" s="22"/>
      <c r="G175" s="42">
        <f>G43+G87+G131</f>
        <v>0</v>
      </c>
    </row>
    <row r="176" spans="1:7" ht="16.5">
      <c r="A176" s="73" t="s">
        <v>102</v>
      </c>
    </row>
    <row r="177" spans="1:7" ht="16.5">
      <c r="A177" s="73"/>
      <c r="B177" s="73" t="s">
        <v>103</v>
      </c>
    </row>
    <row r="179" spans="1:7">
      <c r="C179" s="91"/>
      <c r="D179" s="91"/>
      <c r="E179" s="91"/>
      <c r="G179" s="91"/>
    </row>
    <row r="180" spans="1:7">
      <c r="C180" t="s">
        <v>107</v>
      </c>
      <c r="G180" t="s">
        <v>101</v>
      </c>
    </row>
    <row r="181" spans="1:7">
      <c r="C181" t="s">
        <v>100</v>
      </c>
    </row>
  </sheetData>
  <dataConsolidate/>
  <mergeCells count="16">
    <mergeCell ref="A47:H47"/>
    <mergeCell ref="A136:I136"/>
    <mergeCell ref="D137:H137"/>
    <mergeCell ref="A134:I134"/>
    <mergeCell ref="A135:I135"/>
    <mergeCell ref="A48:H48"/>
    <mergeCell ref="D49:H49"/>
    <mergeCell ref="A90:H90"/>
    <mergeCell ref="A91:H91"/>
    <mergeCell ref="A92:H92"/>
    <mergeCell ref="D93:H93"/>
    <mergeCell ref="A1:I1"/>
    <mergeCell ref="D5:H5"/>
    <mergeCell ref="D6:I6"/>
    <mergeCell ref="J17:L17"/>
    <mergeCell ref="A46:H46"/>
  </mergeCells>
  <dataValidations count="2">
    <dataValidation showInputMessage="1" showErrorMessage="1" sqref="J54 J97 J15" xr:uid="{00000000-0002-0000-0200-000000000000}"/>
    <dataValidation type="list" allowBlank="1" showInputMessage="1" showErrorMessage="1" sqref="J17:L17" xr:uid="{00000000-0002-0000-0200-000001000000}">
      <formula1>ValidProjectTypes</formula1>
    </dataValidation>
  </dataValidations>
  <pageMargins left="0.75" right="0.75" top="1" bottom="1" header="0.5" footer="0.5"/>
  <pageSetup scale="85" orientation="portrait" r:id="rId1"/>
  <headerFooter alignWithMargins="0"/>
  <rowBreaks count="3" manualBreakCount="3">
    <brk id="45" max="16383" man="1"/>
    <brk id="89" max="8" man="1"/>
    <brk id="133"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5"/>
  <sheetViews>
    <sheetView topLeftCell="A19" zoomScaleNormal="100" workbookViewId="0">
      <selection activeCell="D43" sqref="D43"/>
    </sheetView>
  </sheetViews>
  <sheetFormatPr defaultRowHeight="12.75"/>
  <cols>
    <col min="1" max="1" width="9" customWidth="1"/>
    <col min="2" max="2" width="10.140625" customWidth="1"/>
    <col min="3" max="3" width="4.5703125" customWidth="1"/>
    <col min="4" max="4" width="8" customWidth="1"/>
    <col min="5" max="5" width="28.28515625" customWidth="1"/>
    <col min="6" max="6" width="11.85546875" customWidth="1"/>
    <col min="7" max="7" width="18.140625" customWidth="1"/>
    <col min="8" max="8" width="14" customWidth="1"/>
    <col min="9" max="9" width="3.140625" customWidth="1"/>
    <col min="10" max="10" width="14.7109375" customWidth="1"/>
    <col min="11" max="11" width="12.42578125" customWidth="1"/>
    <col min="12" max="12" width="11.140625" customWidth="1"/>
    <col min="15" max="15" width="15" customWidth="1"/>
  </cols>
  <sheetData>
    <row r="1" spans="1:10" ht="18">
      <c r="A1" s="105" t="s">
        <v>94</v>
      </c>
      <c r="B1" s="105"/>
      <c r="C1" s="105"/>
      <c r="D1" s="105"/>
      <c r="E1" s="105"/>
      <c r="F1" s="105"/>
      <c r="G1" s="105"/>
      <c r="H1" s="105"/>
      <c r="I1" s="105"/>
    </row>
    <row r="2" spans="1:10" ht="15.75">
      <c r="A2" s="1" t="s">
        <v>16</v>
      </c>
      <c r="B2" s="35"/>
      <c r="C2" s="35"/>
      <c r="D2" s="35"/>
      <c r="E2" s="35"/>
      <c r="F2" s="35"/>
      <c r="G2" s="35"/>
      <c r="H2" s="35"/>
      <c r="I2" s="35"/>
      <c r="J2" s="36"/>
    </row>
    <row r="3" spans="1:10" ht="15.75">
      <c r="A3" s="3" t="s">
        <v>20</v>
      </c>
      <c r="B3" s="35"/>
      <c r="C3" s="35"/>
      <c r="D3" s="35"/>
      <c r="E3" s="35"/>
      <c r="F3" s="35"/>
      <c r="G3" s="35"/>
      <c r="H3" s="35"/>
      <c r="I3" s="35"/>
      <c r="J3" s="36"/>
    </row>
    <row r="4" spans="1:10" ht="15.75">
      <c r="A4" s="3" t="s">
        <v>17</v>
      </c>
      <c r="B4" s="35"/>
      <c r="C4" s="35"/>
      <c r="D4" s="35"/>
      <c r="E4" s="35"/>
      <c r="F4" s="35"/>
      <c r="G4" s="35"/>
      <c r="H4" s="35"/>
      <c r="I4" s="35"/>
      <c r="J4" s="36"/>
    </row>
    <row r="5" spans="1:10" ht="36.75" customHeight="1">
      <c r="A5" s="4" t="s">
        <v>22</v>
      </c>
      <c r="B5" s="2"/>
      <c r="D5" s="106" t="s">
        <v>77</v>
      </c>
      <c r="E5" s="106"/>
      <c r="F5" s="106"/>
      <c r="G5" s="106"/>
      <c r="H5" s="106"/>
      <c r="I5" s="93"/>
      <c r="J5" s="102"/>
    </row>
    <row r="6" spans="1:10" ht="15.75">
      <c r="A6" s="55" t="s">
        <v>21</v>
      </c>
      <c r="B6" s="2"/>
      <c r="C6" s="67"/>
      <c r="D6" s="107" t="s">
        <v>78</v>
      </c>
      <c r="E6" s="107"/>
      <c r="F6" s="107"/>
      <c r="G6" s="107"/>
      <c r="H6" s="107"/>
      <c r="I6" s="107"/>
      <c r="J6" s="65"/>
    </row>
    <row r="8" spans="1:10" ht="13.5" thickBot="1">
      <c r="J8" s="53"/>
    </row>
    <row r="9" spans="1:10" ht="16.5" thickBot="1">
      <c r="C9" s="6"/>
      <c r="D9" s="6"/>
      <c r="E9" s="6"/>
      <c r="F9" s="6"/>
      <c r="G9" s="76" t="s">
        <v>23</v>
      </c>
      <c r="J9" s="53" t="s">
        <v>64</v>
      </c>
    </row>
    <row r="10" spans="1:10" ht="16.5" thickBot="1">
      <c r="C10" s="70" t="s">
        <v>0</v>
      </c>
      <c r="D10" s="77" t="s">
        <v>79</v>
      </c>
      <c r="E10" s="71"/>
      <c r="F10" s="71"/>
      <c r="G10" s="68"/>
      <c r="J10" s="54"/>
    </row>
    <row r="11" spans="1:10" ht="15.75">
      <c r="C11" s="10"/>
      <c r="D11" s="11" t="s">
        <v>1</v>
      </c>
      <c r="E11" s="7"/>
      <c r="F11" s="12"/>
      <c r="G11" s="24"/>
      <c r="J11" s="53" t="s">
        <v>65</v>
      </c>
    </row>
    <row r="12" spans="1:10" ht="16.5" thickBot="1">
      <c r="C12" s="10"/>
      <c r="D12" s="11" t="s">
        <v>2</v>
      </c>
      <c r="E12" s="7"/>
      <c r="F12" s="12"/>
      <c r="G12" s="24"/>
      <c r="J12" s="53" t="s">
        <v>66</v>
      </c>
    </row>
    <row r="13" spans="1:10" ht="16.5" thickBot="1">
      <c r="C13" s="10"/>
      <c r="D13" s="11" t="s">
        <v>3</v>
      </c>
      <c r="E13" s="7"/>
      <c r="F13" s="12"/>
      <c r="G13" s="24"/>
      <c r="J13" s="54"/>
    </row>
    <row r="14" spans="1:10" ht="16.5" thickBot="1">
      <c r="C14" s="10"/>
      <c r="D14" s="11" t="s">
        <v>4</v>
      </c>
      <c r="E14" s="7"/>
      <c r="F14" s="12"/>
      <c r="G14" s="24"/>
      <c r="J14" s="56" t="s">
        <v>108</v>
      </c>
    </row>
    <row r="15" spans="1:10" ht="16.5" thickBot="1">
      <c r="C15" s="10"/>
      <c r="D15" s="13" t="s">
        <v>24</v>
      </c>
      <c r="E15" s="7"/>
      <c r="F15" s="12"/>
      <c r="G15" s="24"/>
      <c r="J15" s="63"/>
    </row>
    <row r="16" spans="1:10" ht="16.5" thickBot="1">
      <c r="C16" s="10"/>
      <c r="D16" s="13" t="s">
        <v>25</v>
      </c>
      <c r="E16" s="7" t="s">
        <v>48</v>
      </c>
      <c r="F16" s="12"/>
      <c r="G16" s="24"/>
      <c r="J16" s="53" t="s">
        <v>67</v>
      </c>
    </row>
    <row r="17" spans="3:15" ht="16.5" thickBot="1">
      <c r="C17" s="10" t="s">
        <v>33</v>
      </c>
      <c r="D17" s="74" t="s">
        <v>80</v>
      </c>
      <c r="E17" s="7"/>
      <c r="F17" s="12"/>
      <c r="G17" s="38"/>
      <c r="J17" s="108" t="s">
        <v>68</v>
      </c>
      <c r="K17" s="109"/>
      <c r="L17" s="110"/>
    </row>
    <row r="18" spans="3:15" ht="16.5" thickBot="1">
      <c r="C18" s="10"/>
      <c r="D18" s="13" t="s">
        <v>1</v>
      </c>
      <c r="E18" s="7" t="s">
        <v>30</v>
      </c>
      <c r="F18" s="12"/>
      <c r="G18" s="24"/>
      <c r="J18" s="62"/>
      <c r="K18" s="53" t="s">
        <v>89</v>
      </c>
    </row>
    <row r="19" spans="3:15" ht="15.75">
      <c r="C19" s="10"/>
      <c r="D19" s="13" t="s">
        <v>2</v>
      </c>
      <c r="E19" s="7" t="s">
        <v>31</v>
      </c>
      <c r="F19" s="12"/>
      <c r="G19" s="24"/>
      <c r="J19" s="53"/>
      <c r="O19" s="60"/>
    </row>
    <row r="20" spans="3:15" ht="15.75">
      <c r="C20" s="10"/>
      <c r="D20" s="13" t="s">
        <v>3</v>
      </c>
      <c r="E20" s="7" t="s">
        <v>26</v>
      </c>
      <c r="F20" s="12"/>
      <c r="G20" s="24"/>
    </row>
    <row r="21" spans="3:15" ht="15.75">
      <c r="C21" s="10"/>
      <c r="D21" s="75" t="s">
        <v>4</v>
      </c>
      <c r="E21" s="5" t="s">
        <v>27</v>
      </c>
      <c r="F21" s="5"/>
      <c r="G21" s="24"/>
    </row>
    <row r="22" spans="3:15" ht="15.75">
      <c r="C22" s="10"/>
      <c r="D22" s="75" t="s">
        <v>24</v>
      </c>
      <c r="E22" s="5" t="s">
        <v>88</v>
      </c>
      <c r="F22" s="5"/>
      <c r="G22" s="24"/>
    </row>
    <row r="23" spans="3:15" ht="15.75">
      <c r="C23" s="27" t="s">
        <v>5</v>
      </c>
      <c r="D23" s="28" t="s">
        <v>37</v>
      </c>
      <c r="E23" s="28"/>
      <c r="F23" s="5"/>
      <c r="G23" s="24">
        <f>SUM(G11:G22)</f>
        <v>0</v>
      </c>
      <c r="O23" s="60"/>
    </row>
    <row r="24" spans="3:15" ht="15.75">
      <c r="C24" s="10" t="s">
        <v>6</v>
      </c>
      <c r="D24" s="7" t="s">
        <v>83</v>
      </c>
      <c r="E24" s="7"/>
      <c r="F24" s="69"/>
      <c r="G24" s="38"/>
    </row>
    <row r="25" spans="3:15" ht="15.75">
      <c r="C25" s="10"/>
      <c r="D25" s="7" t="s">
        <v>90</v>
      </c>
      <c r="E25" s="7"/>
      <c r="F25" s="82">
        <v>0.44</v>
      </c>
      <c r="G25" s="24">
        <f>ROUND((F25)*SUM(G11:G19),0)</f>
        <v>0</v>
      </c>
    </row>
    <row r="26" spans="3:15" ht="15.75">
      <c r="C26" s="10"/>
      <c r="D26" s="7" t="s">
        <v>91</v>
      </c>
      <c r="E26" s="7"/>
      <c r="F26" s="79">
        <v>7.6499999999999999E-2</v>
      </c>
      <c r="G26" s="24">
        <f>ROUND(G22*F26,0)</f>
        <v>0</v>
      </c>
    </row>
    <row r="27" spans="3:15" ht="15.75">
      <c r="C27" s="10" t="s">
        <v>7</v>
      </c>
      <c r="D27" s="7" t="s">
        <v>84</v>
      </c>
      <c r="E27" s="7"/>
      <c r="F27" s="79"/>
      <c r="G27" s="24">
        <f>SUM(G25:G26)</f>
        <v>0</v>
      </c>
    </row>
    <row r="28" spans="3:15" ht="15.75">
      <c r="C28" s="10" t="s">
        <v>8</v>
      </c>
      <c r="D28" s="5" t="s">
        <v>38</v>
      </c>
      <c r="E28" s="7"/>
      <c r="F28" s="12"/>
      <c r="G28" s="25">
        <f>SUM(G23+G27)</f>
        <v>0</v>
      </c>
      <c r="O28" s="60"/>
    </row>
    <row r="29" spans="3:15" ht="15.75">
      <c r="C29" s="9" t="s">
        <v>9</v>
      </c>
      <c r="D29" s="5" t="s">
        <v>28</v>
      </c>
      <c r="E29" s="7"/>
      <c r="F29" s="15"/>
      <c r="G29" s="24"/>
    </row>
    <row r="30" spans="3:15" ht="15.75">
      <c r="C30" s="16" t="s">
        <v>10</v>
      </c>
      <c r="D30" s="17" t="s">
        <v>19</v>
      </c>
      <c r="E30" s="6"/>
      <c r="F30" s="12"/>
      <c r="G30" s="24"/>
    </row>
    <row r="31" spans="3:15" ht="15.75">
      <c r="C31" s="10" t="s">
        <v>11</v>
      </c>
      <c r="D31" s="18" t="s">
        <v>34</v>
      </c>
      <c r="E31" s="7"/>
      <c r="F31" s="12"/>
      <c r="G31" s="24"/>
    </row>
    <row r="32" spans="3:15" ht="15.75">
      <c r="C32" s="10" t="s">
        <v>12</v>
      </c>
      <c r="D32" s="18" t="s">
        <v>35</v>
      </c>
      <c r="E32" s="7"/>
      <c r="F32" s="12"/>
      <c r="G32" s="39"/>
      <c r="L32" s="50" t="s">
        <v>61</v>
      </c>
    </row>
    <row r="33" spans="1:15" ht="15.75">
      <c r="C33" s="30"/>
      <c r="D33" s="18" t="s">
        <v>39</v>
      </c>
      <c r="E33" s="7"/>
      <c r="F33" s="12"/>
      <c r="G33" s="25">
        <f>SUM(K35:K38)</f>
        <v>0</v>
      </c>
      <c r="J33" s="51" t="s">
        <v>55</v>
      </c>
      <c r="L33" s="50" t="s">
        <v>62</v>
      </c>
    </row>
    <row r="34" spans="1:15" ht="15.75">
      <c r="C34" s="10"/>
      <c r="D34" s="18" t="s">
        <v>40</v>
      </c>
      <c r="E34" s="7"/>
      <c r="F34" s="12"/>
      <c r="G34" s="24"/>
      <c r="J34" s="51" t="s">
        <v>56</v>
      </c>
      <c r="K34" s="49" t="s">
        <v>54</v>
      </c>
      <c r="L34" s="50" t="s">
        <v>63</v>
      </c>
      <c r="O34" s="60"/>
    </row>
    <row r="35" spans="1:15" ht="15.75">
      <c r="C35" s="10"/>
      <c r="D35" s="18" t="s">
        <v>82</v>
      </c>
      <c r="E35" s="7"/>
      <c r="F35" s="12"/>
      <c r="G35" s="24"/>
      <c r="J35" s="43" t="s">
        <v>50</v>
      </c>
      <c r="K35" s="46"/>
      <c r="L35" s="52">
        <f>IF(K35&gt;=25000,"25,000",K35)</f>
        <v>0</v>
      </c>
    </row>
    <row r="36" spans="1:15" ht="15.75">
      <c r="C36" s="10" t="s">
        <v>13</v>
      </c>
      <c r="D36" s="18" t="s">
        <v>36</v>
      </c>
      <c r="E36" s="7"/>
      <c r="F36" s="12"/>
      <c r="G36" s="24"/>
      <c r="J36" s="44" t="s">
        <v>51</v>
      </c>
      <c r="K36" s="47"/>
      <c r="L36" s="52">
        <f>IF(K36&gt;=25000,"25,000",K36)</f>
        <v>0</v>
      </c>
    </row>
    <row r="37" spans="1:15" ht="15.75">
      <c r="C37" s="10" t="s">
        <v>14</v>
      </c>
      <c r="D37" s="7" t="s">
        <v>18</v>
      </c>
      <c r="E37" s="7"/>
      <c r="F37" s="12"/>
      <c r="G37" s="24"/>
      <c r="J37" s="44" t="s">
        <v>52</v>
      </c>
      <c r="K37" s="47"/>
      <c r="L37" s="52">
        <f>IF(K37&gt;=25000,"25,000",K37)</f>
        <v>0</v>
      </c>
      <c r="O37" s="61"/>
    </row>
    <row r="38" spans="1:15" ht="15.75">
      <c r="C38" s="10" t="s">
        <v>15</v>
      </c>
      <c r="D38" s="7" t="s">
        <v>105</v>
      </c>
      <c r="E38" s="7"/>
      <c r="F38" s="12"/>
      <c r="G38" s="24"/>
      <c r="J38" s="45" t="s">
        <v>53</v>
      </c>
      <c r="K38" s="48"/>
      <c r="L38" s="52">
        <f>IF(K38&gt;=25000,"25,000",K38)</f>
        <v>0</v>
      </c>
      <c r="O38" s="61"/>
    </row>
    <row r="39" spans="1:15" ht="15.75">
      <c r="C39" s="10" t="s">
        <v>81</v>
      </c>
      <c r="D39" s="74" t="s">
        <v>97</v>
      </c>
      <c r="E39" s="85"/>
      <c r="F39" s="89">
        <v>0.38</v>
      </c>
      <c r="G39" s="88">
        <f>G20*F39</f>
        <v>0</v>
      </c>
      <c r="O39" s="61"/>
    </row>
    <row r="40" spans="1:15" ht="15.75">
      <c r="C40" s="14" t="s">
        <v>85</v>
      </c>
      <c r="D40" s="6" t="s">
        <v>29</v>
      </c>
      <c r="E40" s="6"/>
      <c r="F40" s="19"/>
      <c r="G40" s="24">
        <f>SUM(G28:G39)</f>
        <v>0</v>
      </c>
      <c r="O40" s="61"/>
    </row>
    <row r="41" spans="1:15" ht="15.75">
      <c r="C41" s="10" t="s">
        <v>86</v>
      </c>
      <c r="D41" s="7" t="s">
        <v>41</v>
      </c>
      <c r="E41" s="7"/>
      <c r="F41" s="6"/>
      <c r="G41" s="39"/>
      <c r="O41" s="61"/>
    </row>
    <row r="42" spans="1:15" ht="15.75">
      <c r="C42" s="41" t="s">
        <v>42</v>
      </c>
      <c r="D42" s="31">
        <f>IF(J17="Research Non-State On-Campus",0.5,IF(J17="Research State On-Campus",0.26,IF(J17="Public Service Non-State On-Campus",0.35,IF(J17="Public Service State On-Campus",0.26,IF(J17="Instruction Non-State On-Campus",0.49,IF(J17="Instruction State On-Campus",0.26,IF(J17="Off-Campus Non-State",0.26,IF(J17="Off-Campus State",0.26,J18))))))))</f>
        <v>0.5</v>
      </c>
      <c r="E42" s="81" t="s">
        <v>43</v>
      </c>
      <c r="F42" s="33">
        <f>IF($L$35&gt;25000,"25000",$L$35)+IF($L$36&gt;25000,"25000",$L$36)+IF($L$37&gt;25000,"25000",$L$37)+IF($L$38&gt;25000,"25000",$L$38)+$G$40-$G$33-$G$37-$G$39-$G$38</f>
        <v>0</v>
      </c>
      <c r="G42" s="86">
        <f>ROUND(F42*D42,0)</f>
        <v>0</v>
      </c>
      <c r="O42" s="61"/>
    </row>
    <row r="43" spans="1:15" ht="17.25" thickBot="1">
      <c r="B43" s="72"/>
      <c r="C43" s="40" t="s">
        <v>104</v>
      </c>
      <c r="D43" s="20" t="s">
        <v>32</v>
      </c>
      <c r="E43" s="21"/>
      <c r="F43" s="22"/>
      <c r="G43" s="26">
        <f>SUM(G40:G42)</f>
        <v>0</v>
      </c>
      <c r="H43" s="72"/>
      <c r="O43" s="61"/>
    </row>
    <row r="44" spans="1:15" ht="16.5">
      <c r="A44" s="73" t="s">
        <v>102</v>
      </c>
      <c r="C44" s="2"/>
      <c r="D44" s="23"/>
      <c r="E44" s="2"/>
      <c r="F44" s="2"/>
      <c r="G44" s="2"/>
      <c r="H44" s="72"/>
      <c r="O44" s="61"/>
    </row>
    <row r="45" spans="1:15" ht="16.5">
      <c r="A45" s="73"/>
      <c r="B45" s="73" t="s">
        <v>103</v>
      </c>
      <c r="C45" s="2"/>
      <c r="D45" s="23"/>
      <c r="E45" s="2"/>
      <c r="F45" s="2"/>
      <c r="G45" s="2"/>
      <c r="H45" s="72"/>
      <c r="O45" s="61"/>
    </row>
    <row r="46" spans="1:15" ht="15.75">
      <c r="A46" s="111" t="s">
        <v>16</v>
      </c>
      <c r="B46" s="111"/>
      <c r="C46" s="111"/>
      <c r="D46" s="111"/>
      <c r="E46" s="111"/>
      <c r="F46" s="111"/>
      <c r="G46" s="111"/>
      <c r="H46" s="111"/>
      <c r="I46" s="78"/>
      <c r="O46" s="61"/>
    </row>
    <row r="47" spans="1:15" ht="15.75" customHeight="1">
      <c r="A47" s="103" t="s">
        <v>20</v>
      </c>
      <c r="B47" s="103"/>
      <c r="C47" s="103"/>
      <c r="D47" s="103"/>
      <c r="E47" s="103"/>
      <c r="F47" s="103"/>
      <c r="G47" s="103"/>
      <c r="H47" s="103"/>
      <c r="I47" s="94"/>
      <c r="O47" s="61"/>
    </row>
    <row r="48" spans="1:15" ht="15.75" customHeight="1">
      <c r="A48" s="103" t="s">
        <v>44</v>
      </c>
      <c r="B48" s="103"/>
      <c r="C48" s="103"/>
      <c r="D48" s="103"/>
      <c r="E48" s="103"/>
      <c r="F48" s="103"/>
      <c r="G48" s="103"/>
      <c r="H48" s="103"/>
      <c r="I48" s="94"/>
      <c r="O48" s="61"/>
    </row>
    <row r="49" spans="1:15" ht="36.75" customHeight="1">
      <c r="A49" s="4" t="s">
        <v>22</v>
      </c>
      <c r="B49" s="2"/>
      <c r="C49" s="94"/>
      <c r="D49" s="104" t="str">
        <f>D5</f>
        <v>(Insert project title here.  Sheet will auto-fill on subsequent years/composite)</v>
      </c>
      <c r="E49" s="104"/>
      <c r="F49" s="104"/>
      <c r="G49" s="104"/>
      <c r="H49" s="104"/>
      <c r="I49" s="95"/>
      <c r="O49" s="61"/>
    </row>
    <row r="50" spans="1:15" ht="15.75" customHeight="1">
      <c r="A50" s="55" t="s">
        <v>21</v>
      </c>
      <c r="D50" s="74" t="str">
        <f>D6</f>
        <v>(Insert investigator(s) here.  Sheet will auto-fill on subsequent years/composite)</v>
      </c>
      <c r="E50" s="96"/>
      <c r="F50" s="96"/>
      <c r="G50" s="96"/>
      <c r="H50" s="96"/>
      <c r="I50" s="23"/>
      <c r="O50" s="61"/>
    </row>
    <row r="51" spans="1:15" ht="15.75">
      <c r="C51" s="4"/>
      <c r="D51" s="66"/>
      <c r="E51" s="23"/>
      <c r="F51" s="23"/>
      <c r="G51" s="23"/>
      <c r="O51" s="61"/>
    </row>
    <row r="52" spans="1:15" ht="13.5" thickBot="1">
      <c r="O52" s="61"/>
    </row>
    <row r="53" spans="1:15" ht="16.5" thickBot="1">
      <c r="C53" s="6"/>
      <c r="D53" s="6"/>
      <c r="E53" s="6"/>
      <c r="F53" s="6"/>
      <c r="G53" s="76" t="s">
        <v>23</v>
      </c>
      <c r="J53" s="56"/>
      <c r="O53" s="61"/>
    </row>
    <row r="54" spans="1:15" ht="15.75">
      <c r="C54" s="70" t="s">
        <v>0</v>
      </c>
      <c r="D54" s="77" t="s">
        <v>79</v>
      </c>
      <c r="E54" s="71"/>
      <c r="F54" s="71"/>
      <c r="G54" s="68"/>
      <c r="J54" s="64"/>
      <c r="O54" s="61"/>
    </row>
    <row r="55" spans="1:15" ht="15.75">
      <c r="C55" s="10"/>
      <c r="D55" s="11" t="s">
        <v>1</v>
      </c>
      <c r="E55" s="83" t="str">
        <f>IF(E11=""," ",E11)</f>
        <v xml:space="preserve"> </v>
      </c>
      <c r="F55" s="12"/>
      <c r="G55" s="24">
        <f t="shared" ref="G55:G60" si="0">ROUND(SUM(G11+(G11*$J$10)),0)</f>
        <v>0</v>
      </c>
      <c r="J55" s="53"/>
      <c r="O55" s="61"/>
    </row>
    <row r="56" spans="1:15" ht="15.75">
      <c r="C56" s="10"/>
      <c r="D56" s="11" t="s">
        <v>2</v>
      </c>
      <c r="E56" s="83" t="str">
        <f>IF(E12=""," ",E12)</f>
        <v xml:space="preserve"> </v>
      </c>
      <c r="F56" s="12"/>
      <c r="G56" s="24">
        <f t="shared" si="0"/>
        <v>0</v>
      </c>
      <c r="J56" s="90"/>
      <c r="O56" s="61"/>
    </row>
    <row r="57" spans="1:15" ht="15.75">
      <c r="C57" s="10"/>
      <c r="D57" s="11" t="s">
        <v>3</v>
      </c>
      <c r="E57" s="83" t="str">
        <f>IF(E13=""," ",E13)</f>
        <v xml:space="preserve"> </v>
      </c>
      <c r="F57" s="12"/>
      <c r="G57" s="24">
        <f t="shared" si="0"/>
        <v>0</v>
      </c>
      <c r="O57" s="61"/>
    </row>
    <row r="58" spans="1:15" ht="15.75">
      <c r="C58" s="10"/>
      <c r="D58" s="11" t="s">
        <v>4</v>
      </c>
      <c r="E58" s="83" t="str">
        <f>IF(E14=""," ",E14)</f>
        <v xml:space="preserve"> </v>
      </c>
      <c r="F58" s="12"/>
      <c r="G58" s="24">
        <f t="shared" si="0"/>
        <v>0</v>
      </c>
      <c r="O58" s="61"/>
    </row>
    <row r="59" spans="1:15" ht="15.75">
      <c r="C59" s="10"/>
      <c r="D59" s="13" t="s">
        <v>24</v>
      </c>
      <c r="E59" s="83" t="str">
        <f>IF(E15=""," ",E15)</f>
        <v xml:space="preserve"> </v>
      </c>
      <c r="F59" s="12"/>
      <c r="G59" s="24">
        <f t="shared" si="0"/>
        <v>0</v>
      </c>
      <c r="O59" s="61"/>
    </row>
    <row r="60" spans="1:15" ht="15.75">
      <c r="C60" s="10"/>
      <c r="D60" s="13" t="s">
        <v>25</v>
      </c>
      <c r="E60" s="7" t="s">
        <v>48</v>
      </c>
      <c r="F60" s="12"/>
      <c r="G60" s="24">
        <f t="shared" si="0"/>
        <v>0</v>
      </c>
      <c r="O60" s="61"/>
    </row>
    <row r="61" spans="1:15" ht="15.75">
      <c r="C61" s="10" t="s">
        <v>33</v>
      </c>
      <c r="D61" s="74" t="s">
        <v>80</v>
      </c>
      <c r="E61" s="7"/>
      <c r="F61" s="12"/>
      <c r="G61" s="38"/>
      <c r="O61" s="61"/>
    </row>
    <row r="62" spans="1:15" ht="15.75">
      <c r="C62" s="10"/>
      <c r="D62" s="84" t="s">
        <v>1</v>
      </c>
      <c r="E62" s="7" t="s">
        <v>30</v>
      </c>
      <c r="F62" s="12"/>
      <c r="G62" s="24">
        <f>ROUND(SUM(G18+(G18*$J$10)),0)</f>
        <v>0</v>
      </c>
      <c r="O62" s="61"/>
    </row>
    <row r="63" spans="1:15" ht="15.75">
      <c r="C63" s="10"/>
      <c r="D63" s="13" t="s">
        <v>2</v>
      </c>
      <c r="E63" s="7" t="s">
        <v>31</v>
      </c>
      <c r="F63" s="12"/>
      <c r="G63" s="24">
        <f>ROUND(SUM(G19+(G19*$J$10)),0)</f>
        <v>0</v>
      </c>
      <c r="O63" s="61"/>
    </row>
    <row r="64" spans="1:15" ht="15.75">
      <c r="C64" s="10"/>
      <c r="D64" s="13" t="s">
        <v>3</v>
      </c>
      <c r="E64" s="7" t="s">
        <v>26</v>
      </c>
      <c r="F64" s="5"/>
      <c r="G64" s="24">
        <f>ROUND(SUM(G20+(G20*$J$10)),0)</f>
        <v>0</v>
      </c>
      <c r="O64" s="61"/>
    </row>
    <row r="65" spans="3:15" ht="15.75">
      <c r="C65" s="10"/>
      <c r="D65" s="13" t="s">
        <v>4</v>
      </c>
      <c r="E65" s="7" t="s">
        <v>27</v>
      </c>
      <c r="F65" s="12"/>
      <c r="G65" s="24">
        <f>ROUND(SUM(G21+(G21*$J$10)),0)</f>
        <v>0</v>
      </c>
      <c r="O65" s="61"/>
    </row>
    <row r="66" spans="3:15" ht="15.75">
      <c r="C66" s="9"/>
      <c r="D66" s="75" t="s">
        <v>24</v>
      </c>
      <c r="E66" s="5" t="s">
        <v>88</v>
      </c>
      <c r="F66" s="5"/>
      <c r="G66" s="24">
        <f>ROUND(SUM(G22+(G22*$J$10)),0)</f>
        <v>0</v>
      </c>
      <c r="O66" s="61"/>
    </row>
    <row r="67" spans="3:15" ht="15.75">
      <c r="C67" s="27" t="s">
        <v>5</v>
      </c>
      <c r="D67" s="28" t="s">
        <v>37</v>
      </c>
      <c r="E67" s="28"/>
      <c r="F67" s="5"/>
      <c r="G67" s="24">
        <f>SUM(G55:G66)</f>
        <v>0</v>
      </c>
      <c r="O67" s="61"/>
    </row>
    <row r="68" spans="3:15" ht="15.75">
      <c r="C68" s="10" t="s">
        <v>6</v>
      </c>
      <c r="D68" s="7" t="s">
        <v>83</v>
      </c>
      <c r="E68" s="7"/>
      <c r="F68" s="69"/>
      <c r="G68" s="38"/>
      <c r="O68" s="61"/>
    </row>
    <row r="69" spans="3:15" ht="15.75">
      <c r="C69" s="10"/>
      <c r="D69" s="7" t="s">
        <v>90</v>
      </c>
      <c r="E69" s="7"/>
      <c r="F69" s="82">
        <v>0.44</v>
      </c>
      <c r="G69" s="24">
        <f>ROUND((F69)*SUM(G55:G63),0)</f>
        <v>0</v>
      </c>
      <c r="O69" s="61"/>
    </row>
    <row r="70" spans="3:15" ht="15.75">
      <c r="C70" s="10"/>
      <c r="D70" s="7" t="s">
        <v>91</v>
      </c>
      <c r="E70" s="7"/>
      <c r="F70" s="79">
        <v>7.6499999999999999E-2</v>
      </c>
      <c r="G70" s="24">
        <f>G66*F70</f>
        <v>0</v>
      </c>
      <c r="O70" s="61"/>
    </row>
    <row r="71" spans="3:15" ht="15.75">
      <c r="C71" s="10" t="s">
        <v>7</v>
      </c>
      <c r="D71" s="7" t="s">
        <v>84</v>
      </c>
      <c r="E71" s="7"/>
      <c r="F71" s="79"/>
      <c r="G71" s="24">
        <f>SUM(G69:G70)</f>
        <v>0</v>
      </c>
      <c r="O71" s="61"/>
    </row>
    <row r="72" spans="3:15" ht="15.75">
      <c r="C72" s="10" t="s">
        <v>8</v>
      </c>
      <c r="D72" s="5" t="s">
        <v>38</v>
      </c>
      <c r="E72" s="7"/>
      <c r="F72" s="12"/>
      <c r="G72" s="25">
        <f>SUM(G67+G71)</f>
        <v>0</v>
      </c>
      <c r="O72" s="61"/>
    </row>
    <row r="73" spans="3:15" ht="15.75">
      <c r="C73" s="9" t="s">
        <v>9</v>
      </c>
      <c r="D73" s="5" t="s">
        <v>28</v>
      </c>
      <c r="E73" s="7"/>
      <c r="F73" s="15"/>
      <c r="G73" s="24">
        <f>ROUND(SUM(G29+(G29*$J$13)),0)</f>
        <v>0</v>
      </c>
      <c r="O73" s="61"/>
    </row>
    <row r="74" spans="3:15" ht="15.75">
      <c r="C74" s="16" t="s">
        <v>10</v>
      </c>
      <c r="D74" s="17" t="s">
        <v>19</v>
      </c>
      <c r="E74" s="6"/>
      <c r="F74" s="12"/>
      <c r="G74" s="24">
        <f>ROUND(SUM(G30+(G30*$J$13)),0)</f>
        <v>0</v>
      </c>
      <c r="L74" s="50" t="s">
        <v>61</v>
      </c>
      <c r="O74" s="61"/>
    </row>
    <row r="75" spans="3:15" ht="15.75">
      <c r="C75" s="10" t="s">
        <v>11</v>
      </c>
      <c r="D75" s="18" t="s">
        <v>34</v>
      </c>
      <c r="E75" s="7"/>
      <c r="F75" s="12"/>
      <c r="G75" s="24">
        <f>ROUND(SUM(G31+(G31*$J$13)),0)</f>
        <v>0</v>
      </c>
      <c r="J75" s="51" t="s">
        <v>55</v>
      </c>
      <c r="L75" s="50" t="s">
        <v>62</v>
      </c>
      <c r="O75" s="61"/>
    </row>
    <row r="76" spans="3:15" ht="15.75">
      <c r="C76" s="10" t="s">
        <v>12</v>
      </c>
      <c r="D76" s="18" t="s">
        <v>35</v>
      </c>
      <c r="E76" s="7"/>
      <c r="F76" s="12"/>
      <c r="G76" s="34"/>
      <c r="J76" s="51" t="s">
        <v>56</v>
      </c>
      <c r="K76" s="49" t="s">
        <v>57</v>
      </c>
      <c r="L76" s="50" t="s">
        <v>63</v>
      </c>
      <c r="O76" s="61"/>
    </row>
    <row r="77" spans="3:15" ht="15.75">
      <c r="C77" s="30"/>
      <c r="D77" s="18" t="s">
        <v>39</v>
      </c>
      <c r="E77" s="7"/>
      <c r="F77" s="12"/>
      <c r="G77" s="25">
        <f>SUM(K77:K80)</f>
        <v>0</v>
      </c>
      <c r="J77" s="43" t="s">
        <v>50</v>
      </c>
      <c r="K77" s="46"/>
      <c r="L77" s="52">
        <f>IF(K77+L35&gt;=25000,25000-L35,K77)</f>
        <v>0</v>
      </c>
      <c r="O77" s="61"/>
    </row>
    <row r="78" spans="3:15" ht="15.75">
      <c r="C78" s="10"/>
      <c r="D78" s="18" t="s">
        <v>40</v>
      </c>
      <c r="E78" s="7"/>
      <c r="F78" s="12"/>
      <c r="G78" s="24">
        <f>ROUND(SUM(G34+(G34*$J$13)),0)</f>
        <v>0</v>
      </c>
      <c r="J78" s="44" t="s">
        <v>51</v>
      </c>
      <c r="K78" s="47"/>
      <c r="L78" s="52">
        <f>IF(K78+L36&gt;=25000,25000-L36,K78)</f>
        <v>0</v>
      </c>
      <c r="O78" s="61"/>
    </row>
    <row r="79" spans="3:15" ht="15.75">
      <c r="C79" s="10"/>
      <c r="D79" s="18" t="s">
        <v>82</v>
      </c>
      <c r="E79" s="7"/>
      <c r="F79" s="12"/>
      <c r="G79" s="24">
        <f>ROUND(SUM(G35+(G35*$J$13)),0)</f>
        <v>0</v>
      </c>
      <c r="J79" s="44" t="s">
        <v>52</v>
      </c>
      <c r="K79" s="47"/>
      <c r="L79" s="52">
        <f>IF(K79+L37&gt;=25000,25000-L37,K79)</f>
        <v>0</v>
      </c>
      <c r="O79" s="61"/>
    </row>
    <row r="80" spans="3:15" ht="15.75">
      <c r="C80" s="10" t="s">
        <v>13</v>
      </c>
      <c r="D80" s="18" t="s">
        <v>36</v>
      </c>
      <c r="E80" s="7"/>
      <c r="F80" s="12"/>
      <c r="G80" s="24">
        <f>ROUND(SUM(G36+(G36*$J$13)),0)</f>
        <v>0</v>
      </c>
      <c r="J80" s="45" t="s">
        <v>53</v>
      </c>
      <c r="K80" s="48"/>
      <c r="L80" s="52">
        <f>IF(K80+L38&gt;=25000,25000-L38,K80)</f>
        <v>0</v>
      </c>
      <c r="O80" s="61"/>
    </row>
    <row r="81" spans="1:15" ht="15.75">
      <c r="C81" s="10" t="s">
        <v>14</v>
      </c>
      <c r="D81" s="7" t="s">
        <v>18</v>
      </c>
      <c r="E81" s="7"/>
      <c r="F81" s="12"/>
      <c r="G81" s="25">
        <v>0</v>
      </c>
      <c r="O81" s="61"/>
    </row>
    <row r="82" spans="1:15" ht="15.75">
      <c r="C82" s="10" t="s">
        <v>15</v>
      </c>
      <c r="D82" s="7" t="s">
        <v>105</v>
      </c>
      <c r="E82" s="7"/>
      <c r="F82" s="12"/>
      <c r="G82" s="24">
        <f>ROUND(SUM(G38+(G38*$J$13)),0)</f>
        <v>0</v>
      </c>
      <c r="O82" s="61"/>
    </row>
    <row r="83" spans="1:15" ht="15.75">
      <c r="C83" s="10" t="s">
        <v>81</v>
      </c>
      <c r="D83" s="74" t="s">
        <v>97</v>
      </c>
      <c r="E83" s="85"/>
      <c r="F83" s="89">
        <v>0.38</v>
      </c>
      <c r="G83" s="88">
        <f>G64*F83</f>
        <v>0</v>
      </c>
      <c r="O83" s="61"/>
    </row>
    <row r="84" spans="1:15" ht="16.5">
      <c r="B84" s="72"/>
      <c r="C84" s="14" t="s">
        <v>85</v>
      </c>
      <c r="D84" s="6" t="s">
        <v>29</v>
      </c>
      <c r="E84" s="6"/>
      <c r="F84" s="19"/>
      <c r="G84" s="24">
        <f>SUM(G72:G83)</f>
        <v>0</v>
      </c>
      <c r="O84" s="61"/>
    </row>
    <row r="85" spans="1:15" ht="16.5">
      <c r="B85" s="35"/>
      <c r="C85" s="10" t="s">
        <v>86</v>
      </c>
      <c r="D85" s="7" t="s">
        <v>41</v>
      </c>
      <c r="E85" s="7"/>
      <c r="F85" s="6"/>
      <c r="G85" s="39"/>
      <c r="H85" s="72"/>
      <c r="O85" s="61"/>
    </row>
    <row r="86" spans="1:15" ht="16.5">
      <c r="B86" s="72"/>
      <c r="C86" s="41" t="s">
        <v>42</v>
      </c>
      <c r="D86" s="31">
        <f>D42</f>
        <v>0.5</v>
      </c>
      <c r="E86" s="81" t="s">
        <v>43</v>
      </c>
      <c r="F86" s="33">
        <f>IF($L$77&gt;25000,"25000",$L$77)+IF($L$78&gt;25000,"25000",$L$78)+IF($L$79&gt;25000,"25000",$L$79)+IF($L$80&gt;25000,"25000",$L$80)+$G$84-$G$77-$G$81-$G$83-$G$82</f>
        <v>0</v>
      </c>
      <c r="G86" s="86">
        <f>ROUND(F86*D86,0)</f>
        <v>0</v>
      </c>
      <c r="H86" s="78"/>
      <c r="I86" s="78"/>
      <c r="O86" s="61"/>
    </row>
    <row r="87" spans="1:15" ht="17.25" thickBot="1">
      <c r="A87" s="73"/>
      <c r="C87" s="40" t="s">
        <v>104</v>
      </c>
      <c r="D87" s="20" t="s">
        <v>32</v>
      </c>
      <c r="E87" s="21"/>
      <c r="F87" s="22"/>
      <c r="G87" s="26">
        <f>SUM(G84:G86)</f>
        <v>0</v>
      </c>
      <c r="H87" s="78"/>
      <c r="I87" s="78"/>
      <c r="O87" s="61"/>
    </row>
    <row r="88" spans="1:15" ht="16.5">
      <c r="A88" s="73" t="s">
        <v>102</v>
      </c>
      <c r="C88" s="97"/>
      <c r="D88" s="98"/>
      <c r="E88" s="6"/>
      <c r="F88" s="6"/>
      <c r="G88" s="99"/>
      <c r="H88" s="78"/>
      <c r="I88" s="78"/>
      <c r="O88" s="61"/>
    </row>
    <row r="89" spans="1:15" ht="16.5">
      <c r="A89" s="73"/>
      <c r="B89" s="73" t="s">
        <v>103</v>
      </c>
      <c r="C89" s="97"/>
      <c r="D89" s="98"/>
      <c r="E89" s="6"/>
      <c r="F89" s="6"/>
      <c r="G89" s="99"/>
      <c r="H89" s="78"/>
      <c r="I89" s="78"/>
      <c r="O89" s="61"/>
    </row>
    <row r="90" spans="1:15" ht="15.75">
      <c r="A90" s="111" t="s">
        <v>16</v>
      </c>
      <c r="B90" s="111"/>
      <c r="C90" s="111"/>
      <c r="D90" s="111"/>
      <c r="E90" s="111"/>
      <c r="F90" s="111"/>
      <c r="G90" s="111"/>
      <c r="H90" s="111"/>
      <c r="I90" s="78"/>
      <c r="O90" s="61"/>
    </row>
    <row r="91" spans="1:15" ht="15.75">
      <c r="A91" s="103" t="s">
        <v>20</v>
      </c>
      <c r="B91" s="103"/>
      <c r="C91" s="103"/>
      <c r="D91" s="103"/>
      <c r="E91" s="103"/>
      <c r="F91" s="103"/>
      <c r="G91" s="103"/>
      <c r="H91" s="103"/>
      <c r="I91" s="92"/>
      <c r="O91" s="61"/>
    </row>
    <row r="92" spans="1:15" ht="15.75">
      <c r="A92" s="103" t="s">
        <v>45</v>
      </c>
      <c r="B92" s="103"/>
      <c r="C92" s="103"/>
      <c r="D92" s="103"/>
      <c r="E92" s="103"/>
      <c r="F92" s="103"/>
      <c r="G92" s="103"/>
      <c r="H92" s="103"/>
      <c r="I92" s="92"/>
      <c r="O92" s="61"/>
    </row>
    <row r="93" spans="1:15" ht="36.75" customHeight="1">
      <c r="A93" s="4" t="s">
        <v>22</v>
      </c>
      <c r="D93" s="104" t="str">
        <f>D5</f>
        <v>(Insert project title here.  Sheet will auto-fill on subsequent years/composite)</v>
      </c>
      <c r="E93" s="104"/>
      <c r="F93" s="104"/>
      <c r="G93" s="104"/>
      <c r="H93" s="104"/>
      <c r="I93" s="95"/>
      <c r="O93" s="61"/>
    </row>
    <row r="94" spans="1:15" ht="15.75">
      <c r="A94" s="55" t="s">
        <v>21</v>
      </c>
      <c r="C94" s="92"/>
      <c r="D94" s="101" t="str">
        <f>D6</f>
        <v>(Insert investigator(s) here.  Sheet will auto-fill on subsequent years/composite)</v>
      </c>
      <c r="E94" s="100"/>
      <c r="F94" s="100"/>
      <c r="G94" s="100"/>
      <c r="H94" s="74"/>
      <c r="I94" s="23"/>
      <c r="O94" s="61"/>
    </row>
    <row r="95" spans="1:15" ht="15.75">
      <c r="D95" s="95"/>
      <c r="E95" s="95"/>
      <c r="F95" s="95"/>
      <c r="G95" s="95"/>
      <c r="H95" s="66"/>
      <c r="O95" s="61"/>
    </row>
    <row r="96" spans="1:15" ht="13.5" thickBot="1">
      <c r="J96" s="56"/>
      <c r="O96" s="61"/>
    </row>
    <row r="97" spans="3:15" ht="16.5" thickBot="1">
      <c r="C97" s="6"/>
      <c r="D97" s="6"/>
      <c r="E97" s="6"/>
      <c r="F97" s="6"/>
      <c r="G97" s="76" t="s">
        <v>23</v>
      </c>
      <c r="J97" s="64"/>
      <c r="O97" s="61"/>
    </row>
    <row r="98" spans="3:15" ht="15.75">
      <c r="C98" s="70" t="s">
        <v>0</v>
      </c>
      <c r="D98" s="77" t="s">
        <v>79</v>
      </c>
      <c r="E98" s="71"/>
      <c r="F98" s="71"/>
      <c r="G98" s="68"/>
      <c r="J98" s="56"/>
      <c r="O98" s="61"/>
    </row>
    <row r="99" spans="3:15" ht="15.75">
      <c r="C99" s="10"/>
      <c r="D99" s="11" t="s">
        <v>1</v>
      </c>
      <c r="E99" s="7" t="str">
        <f>IF(E11=""," ",E11)</f>
        <v xml:space="preserve"> </v>
      </c>
      <c r="F99" s="12"/>
      <c r="G99" s="24">
        <f t="shared" ref="G99:G104" si="1">ROUND(SUM(G55+(G55*$J$10)),0)</f>
        <v>0</v>
      </c>
      <c r="J99" s="90"/>
      <c r="O99" s="61"/>
    </row>
    <row r="100" spans="3:15" ht="15.75">
      <c r="C100" s="10"/>
      <c r="D100" s="11" t="s">
        <v>2</v>
      </c>
      <c r="E100" s="7" t="str">
        <f>IF(E12=""," ",E12)</f>
        <v xml:space="preserve"> </v>
      </c>
      <c r="F100" s="12"/>
      <c r="G100" s="24">
        <f t="shared" si="1"/>
        <v>0</v>
      </c>
      <c r="O100" s="61"/>
    </row>
    <row r="101" spans="3:15" ht="15.75">
      <c r="C101" s="10"/>
      <c r="D101" s="11" t="s">
        <v>3</v>
      </c>
      <c r="E101" s="7" t="str">
        <f>IF(E13=""," ",E13)</f>
        <v xml:space="preserve"> </v>
      </c>
      <c r="F101" s="12"/>
      <c r="G101" s="24">
        <f t="shared" si="1"/>
        <v>0</v>
      </c>
      <c r="O101" s="61"/>
    </row>
    <row r="102" spans="3:15" ht="15.75">
      <c r="C102" s="10"/>
      <c r="D102" s="11" t="s">
        <v>4</v>
      </c>
      <c r="E102" s="7" t="str">
        <f>IF(E14=""," ",E14)</f>
        <v xml:space="preserve"> </v>
      </c>
      <c r="F102" s="12"/>
      <c r="G102" s="24">
        <f t="shared" si="1"/>
        <v>0</v>
      </c>
      <c r="O102" s="61"/>
    </row>
    <row r="103" spans="3:15" ht="15.75">
      <c r="C103" s="10"/>
      <c r="D103" s="13" t="s">
        <v>24</v>
      </c>
      <c r="E103" s="7" t="str">
        <f>IF(E15=""," ",E15)</f>
        <v xml:space="preserve"> </v>
      </c>
      <c r="F103" s="12"/>
      <c r="G103" s="24">
        <f t="shared" si="1"/>
        <v>0</v>
      </c>
      <c r="O103" s="61"/>
    </row>
    <row r="104" spans="3:15" ht="15.75">
      <c r="C104" s="10"/>
      <c r="D104" s="13" t="s">
        <v>25</v>
      </c>
      <c r="E104" s="7" t="s">
        <v>48</v>
      </c>
      <c r="F104" s="12"/>
      <c r="G104" s="24">
        <f t="shared" si="1"/>
        <v>0</v>
      </c>
      <c r="O104" s="61"/>
    </row>
    <row r="105" spans="3:15" ht="15.75">
      <c r="C105" s="10" t="s">
        <v>33</v>
      </c>
      <c r="D105" s="74" t="s">
        <v>80</v>
      </c>
      <c r="E105" s="7"/>
      <c r="F105" s="12"/>
      <c r="G105" s="38"/>
      <c r="O105" s="61"/>
    </row>
    <row r="106" spans="3:15" ht="15.75">
      <c r="C106" s="10"/>
      <c r="D106" s="84" t="s">
        <v>1</v>
      </c>
      <c r="E106" s="7" t="s">
        <v>30</v>
      </c>
      <c r="F106" s="12"/>
      <c r="G106" s="24">
        <f>ROUND(SUM(G62+(G62*$J$10)),0)</f>
        <v>0</v>
      </c>
      <c r="O106" s="61"/>
    </row>
    <row r="107" spans="3:15" ht="15.75">
      <c r="C107" s="10"/>
      <c r="D107" s="13" t="s">
        <v>2</v>
      </c>
      <c r="E107" s="7" t="s">
        <v>31</v>
      </c>
      <c r="F107" s="12"/>
      <c r="G107" s="24">
        <f>ROUND(SUM(G63+(G63*$J$10)),0)</f>
        <v>0</v>
      </c>
      <c r="O107" s="61"/>
    </row>
    <row r="108" spans="3:15" ht="15.75">
      <c r="C108" s="10"/>
      <c r="D108" s="13" t="s">
        <v>3</v>
      </c>
      <c r="E108" s="7" t="s">
        <v>26</v>
      </c>
      <c r="F108" s="5"/>
      <c r="G108" s="24">
        <f>ROUND(SUM(G64+(G64*$J$10)),0)</f>
        <v>0</v>
      </c>
      <c r="O108" s="61"/>
    </row>
    <row r="109" spans="3:15" ht="15.75">
      <c r="C109" s="10"/>
      <c r="D109" s="13" t="s">
        <v>4</v>
      </c>
      <c r="E109" s="7" t="s">
        <v>27</v>
      </c>
      <c r="F109" s="7"/>
      <c r="G109" s="25">
        <f>ROUND(SUM(G65+(G65*$J$10)),0)</f>
        <v>0</v>
      </c>
      <c r="O109" s="61"/>
    </row>
    <row r="110" spans="3:15" ht="15.75">
      <c r="C110" s="9"/>
      <c r="D110" s="75" t="s">
        <v>24</v>
      </c>
      <c r="E110" s="5" t="s">
        <v>88</v>
      </c>
      <c r="F110" s="5"/>
      <c r="G110" s="24">
        <f>ROUND(SUM(G66+(G66*$J$10)),0)</f>
        <v>0</v>
      </c>
      <c r="O110" s="61"/>
    </row>
    <row r="111" spans="3:15" ht="15.75">
      <c r="C111" s="27" t="s">
        <v>5</v>
      </c>
      <c r="D111" s="28" t="s">
        <v>37</v>
      </c>
      <c r="E111" s="28"/>
      <c r="F111" s="5"/>
      <c r="G111" s="24">
        <f>SUM(G99:G110)</f>
        <v>0</v>
      </c>
      <c r="O111" s="61"/>
    </row>
    <row r="112" spans="3:15" ht="15.75">
      <c r="C112" s="10" t="s">
        <v>6</v>
      </c>
      <c r="D112" s="7" t="s">
        <v>83</v>
      </c>
      <c r="E112" s="7"/>
      <c r="F112" s="69"/>
      <c r="G112" s="38"/>
      <c r="O112" s="61"/>
    </row>
    <row r="113" spans="2:15" ht="15.75">
      <c r="C113" s="10"/>
      <c r="D113" s="7" t="s">
        <v>90</v>
      </c>
      <c r="E113" s="7"/>
      <c r="F113" s="82">
        <v>0.44</v>
      </c>
      <c r="G113" s="24">
        <f>ROUND((F113)*SUM(G99:G107),0)</f>
        <v>0</v>
      </c>
      <c r="O113" s="61"/>
    </row>
    <row r="114" spans="2:15" ht="15.75">
      <c r="C114" s="10"/>
      <c r="D114" s="7" t="s">
        <v>91</v>
      </c>
      <c r="E114" s="7"/>
      <c r="F114" s="79">
        <v>7.6499999999999999E-2</v>
      </c>
      <c r="G114" s="24">
        <f>ROUND(F114*G110,0)</f>
        <v>0</v>
      </c>
      <c r="O114" s="61"/>
    </row>
    <row r="115" spans="2:15" ht="15.75">
      <c r="C115" s="10" t="s">
        <v>7</v>
      </c>
      <c r="D115" s="7" t="s">
        <v>84</v>
      </c>
      <c r="E115" s="7"/>
      <c r="F115" s="79"/>
      <c r="G115" s="24">
        <f>SUM(G113:G114)</f>
        <v>0</v>
      </c>
      <c r="O115" s="61"/>
    </row>
    <row r="116" spans="2:15" ht="15.75">
      <c r="C116" s="10" t="s">
        <v>8</v>
      </c>
      <c r="D116" s="5" t="s">
        <v>38</v>
      </c>
      <c r="E116" s="7"/>
      <c r="F116" s="12"/>
      <c r="G116" s="25">
        <f>SUM(G111+G115)</f>
        <v>0</v>
      </c>
      <c r="O116" s="61"/>
    </row>
    <row r="117" spans="2:15" ht="15.75">
      <c r="C117" s="9" t="s">
        <v>9</v>
      </c>
      <c r="D117" s="5" t="s">
        <v>28</v>
      </c>
      <c r="E117" s="7"/>
      <c r="F117" s="15"/>
      <c r="G117" s="24">
        <f>ROUND(SUM(G73+(G73*$J$13)),0)</f>
        <v>0</v>
      </c>
      <c r="O117" s="61"/>
    </row>
    <row r="118" spans="2:15" ht="15.75">
      <c r="C118" s="16" t="s">
        <v>10</v>
      </c>
      <c r="D118" s="17" t="s">
        <v>19</v>
      </c>
      <c r="E118" s="6"/>
      <c r="F118" s="12"/>
      <c r="G118" s="24">
        <f>ROUND(SUM(G74+(G74*$J$13)),0)</f>
        <v>0</v>
      </c>
      <c r="L118" s="50" t="s">
        <v>61</v>
      </c>
      <c r="O118" s="61"/>
    </row>
    <row r="119" spans="2:15" ht="15.75">
      <c r="C119" s="10" t="s">
        <v>11</v>
      </c>
      <c r="D119" s="18" t="s">
        <v>34</v>
      </c>
      <c r="E119" s="7"/>
      <c r="F119" s="12"/>
      <c r="G119" s="24">
        <f>ROUND(SUM(G75+(G75*$J$13)),0)</f>
        <v>0</v>
      </c>
      <c r="J119" s="51" t="s">
        <v>55</v>
      </c>
      <c r="L119" s="50" t="s">
        <v>62</v>
      </c>
      <c r="O119" s="61"/>
    </row>
    <row r="120" spans="2:15" ht="15.75">
      <c r="C120" s="10" t="s">
        <v>12</v>
      </c>
      <c r="D120" s="18" t="s">
        <v>35</v>
      </c>
      <c r="E120" s="7"/>
      <c r="F120" s="12"/>
      <c r="G120" s="34"/>
      <c r="J120" s="51" t="s">
        <v>56</v>
      </c>
      <c r="K120" s="49" t="s">
        <v>58</v>
      </c>
      <c r="L120" s="50" t="s">
        <v>63</v>
      </c>
      <c r="O120" s="61"/>
    </row>
    <row r="121" spans="2:15" ht="15.75">
      <c r="C121" s="30"/>
      <c r="D121" s="18" t="s">
        <v>39</v>
      </c>
      <c r="E121" s="7"/>
      <c r="F121" s="12"/>
      <c r="G121" s="25">
        <f>SUM(K121:K124)</f>
        <v>0</v>
      </c>
      <c r="J121" s="43" t="s">
        <v>50</v>
      </c>
      <c r="K121" s="46"/>
      <c r="L121" s="52">
        <f>IF(K121+L35+L77&gt;=25000,25000-(L35+L77),K121)</f>
        <v>0</v>
      </c>
      <c r="O121" s="61"/>
    </row>
    <row r="122" spans="2:15" ht="15.75">
      <c r="C122" s="10"/>
      <c r="D122" s="18" t="s">
        <v>40</v>
      </c>
      <c r="E122" s="7"/>
      <c r="F122" s="12"/>
      <c r="G122" s="24">
        <f>ROUND(SUM(G78+(G78*$J$13)),0)</f>
        <v>0</v>
      </c>
      <c r="J122" s="44" t="s">
        <v>51</v>
      </c>
      <c r="K122" s="47"/>
      <c r="L122" s="52">
        <f>IF(K122+L36+L78&gt;=25000,25000-(L36+L78),K122)</f>
        <v>0</v>
      </c>
      <c r="O122" s="61"/>
    </row>
    <row r="123" spans="2:15" ht="15.75">
      <c r="C123" s="10"/>
      <c r="D123" s="18" t="s">
        <v>82</v>
      </c>
      <c r="E123" s="7"/>
      <c r="F123" s="12"/>
      <c r="G123" s="24">
        <f>ROUND(SUM(G79+(G79*$J$13)),0)</f>
        <v>0</v>
      </c>
      <c r="J123" s="44" t="s">
        <v>52</v>
      </c>
      <c r="K123" s="47"/>
      <c r="L123" s="52">
        <f>IF(K123+L37+L79&gt;=25000,25000-(L37+L79),K123)</f>
        <v>0</v>
      </c>
      <c r="O123" s="61"/>
    </row>
    <row r="124" spans="2:15" ht="15.75">
      <c r="C124" s="10" t="s">
        <v>13</v>
      </c>
      <c r="D124" s="18" t="s">
        <v>36</v>
      </c>
      <c r="E124" s="7"/>
      <c r="F124" s="12"/>
      <c r="G124" s="24">
        <f>ROUND(SUM(G80+(G80*$J$13)),0)</f>
        <v>0</v>
      </c>
      <c r="J124" s="45" t="s">
        <v>53</v>
      </c>
      <c r="K124" s="48"/>
      <c r="L124" s="52">
        <f>IF(K124+L38+L80&gt;=25000,25000-(L38+L80),K124)</f>
        <v>0</v>
      </c>
      <c r="O124" s="61"/>
    </row>
    <row r="125" spans="2:15" ht="16.5">
      <c r="B125" s="72"/>
      <c r="C125" s="10" t="s">
        <v>14</v>
      </c>
      <c r="D125" s="7" t="s">
        <v>18</v>
      </c>
      <c r="E125" s="7"/>
      <c r="F125" s="12"/>
      <c r="G125" s="25">
        <v>0</v>
      </c>
      <c r="O125" s="61"/>
    </row>
    <row r="126" spans="2:15" ht="15.75">
      <c r="B126" s="35"/>
      <c r="C126" s="10" t="s">
        <v>15</v>
      </c>
      <c r="D126" s="7" t="s">
        <v>105</v>
      </c>
      <c r="E126" s="7"/>
      <c r="F126" s="12"/>
      <c r="G126" s="24">
        <f>ROUND(SUM(G82+(G82*$J$13)),0)</f>
        <v>0</v>
      </c>
      <c r="O126" s="61"/>
    </row>
    <row r="127" spans="2:15" ht="15.75">
      <c r="B127" s="35"/>
      <c r="C127" s="10" t="s">
        <v>81</v>
      </c>
      <c r="D127" s="74" t="s">
        <v>97</v>
      </c>
      <c r="E127" s="85"/>
      <c r="F127" s="89">
        <v>0.38</v>
      </c>
      <c r="G127" s="88">
        <f>G108*F127</f>
        <v>0</v>
      </c>
      <c r="O127" s="61"/>
    </row>
    <row r="128" spans="2:15" ht="15.75">
      <c r="B128" s="35"/>
      <c r="C128" s="14" t="s">
        <v>85</v>
      </c>
      <c r="D128" s="6" t="s">
        <v>29</v>
      </c>
      <c r="E128" s="6"/>
      <c r="F128" s="19"/>
      <c r="G128" s="24">
        <f>SUM(G116:G127)</f>
        <v>0</v>
      </c>
      <c r="O128" s="61"/>
    </row>
    <row r="129" spans="1:15" ht="16.5">
      <c r="A129" s="73"/>
      <c r="B129" s="72"/>
      <c r="C129" s="10" t="s">
        <v>86</v>
      </c>
      <c r="D129" s="7" t="s">
        <v>41</v>
      </c>
      <c r="E129" s="7"/>
      <c r="F129" s="6"/>
      <c r="G129" s="39"/>
      <c r="H129" s="72"/>
      <c r="O129" s="61"/>
    </row>
    <row r="130" spans="1:15" ht="16.5">
      <c r="A130" s="73"/>
      <c r="B130" s="73"/>
      <c r="C130" s="41" t="s">
        <v>42</v>
      </c>
      <c r="D130" s="31">
        <f>D42</f>
        <v>0.5</v>
      </c>
      <c r="E130" s="81" t="s">
        <v>43</v>
      </c>
      <c r="F130" s="33">
        <f>IF($L$121&gt;25000,"25000",$L$121)+IF($L$122&gt;25000,"25000",$L$122)+IF($L$123&gt;25000,"25000",$L$123)+IF($L$124&gt;25000,"25000",$L$124)+$G$128-$G$121-$G$125-$G$127-$G$126</f>
        <v>0</v>
      </c>
      <c r="G130" s="86">
        <f>ROUND(F130*D130,0)</f>
        <v>0</v>
      </c>
      <c r="H130" s="72"/>
      <c r="O130" s="61"/>
    </row>
    <row r="131" spans="1:15" ht="17.25" thickBot="1">
      <c r="A131" s="73"/>
      <c r="B131" s="78"/>
      <c r="C131" s="40" t="s">
        <v>104</v>
      </c>
      <c r="D131" s="20" t="s">
        <v>32</v>
      </c>
      <c r="E131" s="21"/>
      <c r="F131" s="22"/>
      <c r="G131" s="26">
        <f>SUM(G128:G130)</f>
        <v>0</v>
      </c>
      <c r="H131" s="78"/>
      <c r="I131" s="78"/>
      <c r="O131" s="61"/>
    </row>
    <row r="132" spans="1:15" ht="16.5">
      <c r="A132" s="73" t="s">
        <v>102</v>
      </c>
      <c r="C132" s="97"/>
      <c r="D132" s="98"/>
      <c r="E132" s="6"/>
      <c r="F132" s="6"/>
      <c r="G132" s="99"/>
      <c r="H132" s="78"/>
      <c r="I132" s="78"/>
      <c r="O132" s="61"/>
    </row>
    <row r="133" spans="1:15" ht="16.5">
      <c r="A133" s="73"/>
      <c r="B133" s="73" t="s">
        <v>103</v>
      </c>
      <c r="C133" s="97"/>
      <c r="D133" s="98"/>
      <c r="E133" s="6"/>
      <c r="F133" s="6"/>
      <c r="G133" s="99"/>
      <c r="H133" s="78"/>
      <c r="I133" s="78"/>
      <c r="O133" s="61"/>
    </row>
    <row r="134" spans="1:15" ht="15.75">
      <c r="A134" s="111" t="s">
        <v>16</v>
      </c>
      <c r="B134" s="111"/>
      <c r="C134" s="111"/>
      <c r="D134" s="111"/>
      <c r="E134" s="111"/>
      <c r="F134" s="111"/>
      <c r="G134" s="111"/>
      <c r="H134" s="111"/>
      <c r="I134" s="111"/>
      <c r="O134" s="61"/>
    </row>
    <row r="135" spans="1:15" ht="15.75">
      <c r="A135" s="103" t="s">
        <v>20</v>
      </c>
      <c r="B135" s="103"/>
      <c r="C135" s="103"/>
      <c r="D135" s="103"/>
      <c r="E135" s="103"/>
      <c r="F135" s="103"/>
      <c r="G135" s="103"/>
      <c r="H135" s="103"/>
      <c r="I135" s="103"/>
      <c r="O135" s="61"/>
    </row>
    <row r="136" spans="1:15" ht="15.75" customHeight="1">
      <c r="A136" s="112" t="s">
        <v>46</v>
      </c>
      <c r="B136" s="112"/>
      <c r="C136" s="112"/>
      <c r="D136" s="112"/>
      <c r="E136" s="112"/>
      <c r="F136" s="112"/>
      <c r="G136" s="112"/>
      <c r="H136" s="112"/>
      <c r="I136" s="112"/>
      <c r="O136" s="61"/>
    </row>
    <row r="137" spans="1:15" ht="36.75" customHeight="1">
      <c r="A137" s="4" t="s">
        <v>22</v>
      </c>
      <c r="C137" s="92"/>
      <c r="D137" s="104" t="str">
        <f>D5</f>
        <v>(Insert project title here.  Sheet will auto-fill on subsequent years/composite)</v>
      </c>
      <c r="E137" s="104"/>
      <c r="F137" s="104"/>
      <c r="G137" s="104"/>
      <c r="H137" s="104"/>
      <c r="I137" s="23"/>
      <c r="O137" s="61"/>
    </row>
    <row r="138" spans="1:15" ht="15.75">
      <c r="A138" s="55" t="s">
        <v>21</v>
      </c>
      <c r="C138" s="92"/>
      <c r="D138" s="101" t="str">
        <f>D6</f>
        <v>(Insert investigator(s) here.  Sheet will auto-fill on subsequent years/composite)</v>
      </c>
      <c r="E138" s="100"/>
      <c r="F138" s="100"/>
      <c r="G138" s="100"/>
      <c r="H138" s="91"/>
      <c r="O138" s="61"/>
    </row>
    <row r="139" spans="1:15" ht="15.75">
      <c r="D139" s="95"/>
      <c r="E139" s="95"/>
      <c r="F139" s="95"/>
      <c r="G139" s="95"/>
      <c r="O139" s="61"/>
    </row>
    <row r="140" spans="1:15" ht="13.5" thickBot="1">
      <c r="O140" s="61"/>
    </row>
    <row r="141" spans="1:15" ht="16.5" thickBot="1">
      <c r="C141" s="6"/>
      <c r="D141" s="6"/>
      <c r="E141" s="6"/>
      <c r="F141" s="6"/>
      <c r="G141" s="76" t="s">
        <v>23</v>
      </c>
      <c r="J141" s="56"/>
      <c r="O141" s="61"/>
    </row>
    <row r="142" spans="1:15" ht="15.75">
      <c r="C142" s="70" t="s">
        <v>0</v>
      </c>
      <c r="D142" s="77" t="s">
        <v>79</v>
      </c>
      <c r="E142" s="71"/>
      <c r="F142" s="71"/>
      <c r="G142" s="68"/>
      <c r="J142" s="64"/>
      <c r="O142" s="61"/>
    </row>
    <row r="143" spans="1:15" ht="15.75">
      <c r="C143" s="10"/>
      <c r="D143" s="11" t="s">
        <v>1</v>
      </c>
      <c r="E143" s="7" t="str">
        <f>IF(E11=""," ",E11)</f>
        <v xml:space="preserve"> </v>
      </c>
      <c r="F143" s="12"/>
      <c r="G143" s="24">
        <f t="shared" ref="G143:G148" si="2">ROUND(SUM(G99+(G99*$J$10)),0)</f>
        <v>0</v>
      </c>
      <c r="J143" s="56"/>
      <c r="O143" s="61"/>
    </row>
    <row r="144" spans="1:15" ht="15.75">
      <c r="C144" s="10"/>
      <c r="D144" s="11" t="s">
        <v>2</v>
      </c>
      <c r="E144" s="7" t="str">
        <f>IF(E12=""," ",E12)</f>
        <v xml:space="preserve"> </v>
      </c>
      <c r="F144" s="12"/>
      <c r="G144" s="24">
        <f t="shared" si="2"/>
        <v>0</v>
      </c>
      <c r="J144" s="90"/>
      <c r="O144" s="61"/>
    </row>
    <row r="145" spans="3:15" ht="15.75">
      <c r="C145" s="10"/>
      <c r="D145" s="11" t="s">
        <v>3</v>
      </c>
      <c r="E145" s="7" t="str">
        <f>IF(E13=""," ",E13)</f>
        <v xml:space="preserve"> </v>
      </c>
      <c r="F145" s="12"/>
      <c r="G145" s="24">
        <f t="shared" si="2"/>
        <v>0</v>
      </c>
      <c r="O145" s="61"/>
    </row>
    <row r="146" spans="3:15" ht="15.75">
      <c r="C146" s="10"/>
      <c r="D146" s="11" t="s">
        <v>4</v>
      </c>
      <c r="E146" s="7" t="str">
        <f>IF(E14=""," ",E14)</f>
        <v xml:space="preserve"> </v>
      </c>
      <c r="F146" s="12"/>
      <c r="G146" s="24">
        <f t="shared" si="2"/>
        <v>0</v>
      </c>
      <c r="O146" s="61"/>
    </row>
    <row r="147" spans="3:15" ht="15.75">
      <c r="C147" s="10"/>
      <c r="D147" s="13" t="s">
        <v>24</v>
      </c>
      <c r="E147" s="7" t="str">
        <f>IF(E15=""," ",E15)</f>
        <v xml:space="preserve"> </v>
      </c>
      <c r="F147" s="12"/>
      <c r="G147" s="24">
        <f t="shared" si="2"/>
        <v>0</v>
      </c>
      <c r="O147" s="61"/>
    </row>
    <row r="148" spans="3:15" ht="15.75">
      <c r="C148" s="10"/>
      <c r="D148" s="13" t="s">
        <v>25</v>
      </c>
      <c r="E148" s="7" t="s">
        <v>48</v>
      </c>
      <c r="F148" s="12"/>
      <c r="G148" s="24">
        <f t="shared" si="2"/>
        <v>0</v>
      </c>
      <c r="O148" s="61"/>
    </row>
    <row r="149" spans="3:15" ht="15.75">
      <c r="C149" s="10" t="s">
        <v>33</v>
      </c>
      <c r="D149" s="74" t="s">
        <v>80</v>
      </c>
      <c r="E149" s="7"/>
      <c r="F149" s="12"/>
      <c r="G149" s="38"/>
      <c r="O149" s="61"/>
    </row>
    <row r="150" spans="3:15" ht="15.75">
      <c r="C150" s="10"/>
      <c r="D150" s="84" t="s">
        <v>1</v>
      </c>
      <c r="E150" s="7" t="s">
        <v>30</v>
      </c>
      <c r="F150" s="12"/>
      <c r="G150" s="24">
        <f>ROUND(SUM(G106+(G106*$J$10)),0)</f>
        <v>0</v>
      </c>
      <c r="O150" s="61"/>
    </row>
    <row r="151" spans="3:15" ht="15.75">
      <c r="C151" s="10"/>
      <c r="D151" s="13" t="s">
        <v>2</v>
      </c>
      <c r="E151" s="7" t="s">
        <v>31</v>
      </c>
      <c r="F151" s="12"/>
      <c r="G151" s="24">
        <f>ROUND(SUM(G107+(G107*$J$10)),0)</f>
        <v>0</v>
      </c>
      <c r="O151" s="61"/>
    </row>
    <row r="152" spans="3:15" ht="15.75">
      <c r="C152" s="10"/>
      <c r="D152" s="13" t="s">
        <v>3</v>
      </c>
      <c r="E152" s="7" t="s">
        <v>26</v>
      </c>
      <c r="F152" s="5"/>
      <c r="G152" s="24">
        <f>ROUND(SUM(G108+(G108*$J$10)),0)</f>
        <v>0</v>
      </c>
      <c r="O152" s="61"/>
    </row>
    <row r="153" spans="3:15" ht="15.75">
      <c r="C153" s="10"/>
      <c r="D153" s="13" t="s">
        <v>4</v>
      </c>
      <c r="E153" s="7" t="s">
        <v>27</v>
      </c>
      <c r="F153" s="7"/>
      <c r="G153" s="25">
        <f>ROUND(SUM(G109+(G109*$J$10)),0)</f>
        <v>0</v>
      </c>
      <c r="O153" s="61"/>
    </row>
    <row r="154" spans="3:15" ht="15.75">
      <c r="C154" s="9"/>
      <c r="D154" s="75" t="s">
        <v>24</v>
      </c>
      <c r="E154" s="5" t="s">
        <v>88</v>
      </c>
      <c r="F154" s="5"/>
      <c r="G154" s="24">
        <f>ROUND(SUM(G110+(G110*$J$10)),0)</f>
        <v>0</v>
      </c>
      <c r="O154" s="61"/>
    </row>
    <row r="155" spans="3:15" ht="15.75">
      <c r="C155" s="27" t="s">
        <v>5</v>
      </c>
      <c r="D155" s="28" t="s">
        <v>37</v>
      </c>
      <c r="E155" s="28"/>
      <c r="F155" s="5"/>
      <c r="G155" s="24">
        <f>SUM(G143:G154)</f>
        <v>0</v>
      </c>
    </row>
    <row r="156" spans="3:15" ht="15.75">
      <c r="C156" s="10" t="s">
        <v>6</v>
      </c>
      <c r="D156" s="7" t="s">
        <v>83</v>
      </c>
      <c r="E156" s="7"/>
      <c r="F156" s="69"/>
      <c r="G156" s="38"/>
    </row>
    <row r="157" spans="3:15" ht="15.75">
      <c r="C157" s="10"/>
      <c r="D157" s="7" t="s">
        <v>90</v>
      </c>
      <c r="E157" s="7"/>
      <c r="F157" s="82">
        <v>0.44</v>
      </c>
      <c r="G157" s="24">
        <f>ROUND((F157)*SUM(G143:G151),0)</f>
        <v>0</v>
      </c>
    </row>
    <row r="158" spans="3:15" ht="15.75">
      <c r="C158" s="10"/>
      <c r="D158" s="7" t="s">
        <v>91</v>
      </c>
      <c r="E158" s="7"/>
      <c r="F158" s="79">
        <v>7.6499999999999999E-2</v>
      </c>
      <c r="G158" s="24">
        <f>ROUND(F158*G154,0)</f>
        <v>0</v>
      </c>
    </row>
    <row r="159" spans="3:15" ht="15.75">
      <c r="C159" s="10" t="s">
        <v>7</v>
      </c>
      <c r="D159" s="7" t="s">
        <v>84</v>
      </c>
      <c r="E159" s="7"/>
      <c r="F159" s="79"/>
      <c r="G159" s="24">
        <f>SUM(G157:G158)</f>
        <v>0</v>
      </c>
    </row>
    <row r="160" spans="3:15" ht="15.75">
      <c r="C160" s="10" t="s">
        <v>8</v>
      </c>
      <c r="D160" s="5" t="s">
        <v>38</v>
      </c>
      <c r="E160" s="7"/>
      <c r="F160" s="12"/>
      <c r="G160" s="25">
        <f>SUM(G155+G159)</f>
        <v>0</v>
      </c>
      <c r="L160" s="50" t="s">
        <v>61</v>
      </c>
    </row>
    <row r="161" spans="1:12" ht="15.75">
      <c r="C161" s="9" t="s">
        <v>9</v>
      </c>
      <c r="D161" s="5" t="s">
        <v>28</v>
      </c>
      <c r="E161" s="7"/>
      <c r="F161" s="15"/>
      <c r="G161" s="24">
        <f>ROUND(SUM(G117+(G117*$J$13)),0)</f>
        <v>0</v>
      </c>
      <c r="J161" s="51" t="s">
        <v>55</v>
      </c>
      <c r="L161" s="50" t="s">
        <v>62</v>
      </c>
    </row>
    <row r="162" spans="1:12" ht="15.75">
      <c r="C162" s="16" t="s">
        <v>10</v>
      </c>
      <c r="D162" s="17" t="s">
        <v>19</v>
      </c>
      <c r="E162" s="6"/>
      <c r="F162" s="12"/>
      <c r="G162" s="24">
        <f>ROUND(SUM(G118+(G118*$J$13)),0)</f>
        <v>0</v>
      </c>
      <c r="J162" s="51" t="s">
        <v>56</v>
      </c>
      <c r="K162" s="49" t="s">
        <v>59</v>
      </c>
      <c r="L162" s="50" t="s">
        <v>63</v>
      </c>
    </row>
    <row r="163" spans="1:12" ht="15.75">
      <c r="C163" s="10" t="s">
        <v>11</v>
      </c>
      <c r="D163" s="18" t="s">
        <v>34</v>
      </c>
      <c r="E163" s="7"/>
      <c r="F163" s="12"/>
      <c r="G163" s="24">
        <f>ROUND(SUM(G119+(G119*$J$13)),0)</f>
        <v>0</v>
      </c>
      <c r="J163" s="43" t="s">
        <v>50</v>
      </c>
      <c r="K163" s="46"/>
      <c r="L163" s="52">
        <f>IF(K163+L35+L77+L121&gt;=25000,25000-(L35+L77+L121),K163)</f>
        <v>0</v>
      </c>
    </row>
    <row r="164" spans="1:12" ht="15.75">
      <c r="C164" s="10" t="s">
        <v>12</v>
      </c>
      <c r="D164" s="18" t="s">
        <v>35</v>
      </c>
      <c r="E164" s="7"/>
      <c r="F164" s="12"/>
      <c r="G164" s="39"/>
      <c r="J164" s="44" t="s">
        <v>51</v>
      </c>
      <c r="K164" s="47"/>
      <c r="L164" s="52">
        <f>IF(K164+L36+L78+L122&gt;=25000,25000-(L36+L78+L122),K164)</f>
        <v>0</v>
      </c>
    </row>
    <row r="165" spans="1:12" ht="15.75">
      <c r="C165" s="30"/>
      <c r="D165" s="18" t="s">
        <v>39</v>
      </c>
      <c r="E165" s="7"/>
      <c r="F165" s="12"/>
      <c r="G165" s="25">
        <f>SUM(K163:K166)</f>
        <v>0</v>
      </c>
      <c r="J165" s="44" t="s">
        <v>52</v>
      </c>
      <c r="K165" s="47"/>
      <c r="L165" s="52">
        <f>IF(K165+L37+L79+L123&gt;=25000,25000-(L37+L79+L123),K165)</f>
        <v>0</v>
      </c>
    </row>
    <row r="166" spans="1:12" ht="15.75">
      <c r="C166" s="10"/>
      <c r="D166" s="18" t="s">
        <v>40</v>
      </c>
      <c r="E166" s="7"/>
      <c r="F166" s="12"/>
      <c r="G166" s="24">
        <f>ROUND(SUM(G122+(G122*$J$13)),0)</f>
        <v>0</v>
      </c>
      <c r="J166" s="45" t="s">
        <v>53</v>
      </c>
      <c r="K166" s="48"/>
      <c r="L166" s="52">
        <f>IF(K166+L38+L80+L124&gt;=25000,25000-(L38+L80+L124),K166)</f>
        <v>0</v>
      </c>
    </row>
    <row r="167" spans="1:12" ht="15.75">
      <c r="C167" s="10"/>
      <c r="D167" s="18" t="s">
        <v>82</v>
      </c>
      <c r="E167" s="7"/>
      <c r="F167" s="12"/>
      <c r="G167" s="24">
        <f>ROUND(SUM(G123+(G123*$J$13)),0)</f>
        <v>0</v>
      </c>
    </row>
    <row r="168" spans="1:12" ht="16.5">
      <c r="B168" s="72"/>
      <c r="C168" s="10" t="s">
        <v>13</v>
      </c>
      <c r="D168" s="18" t="s">
        <v>36</v>
      </c>
      <c r="E168" s="7"/>
      <c r="F168" s="12"/>
      <c r="G168" s="24">
        <f>ROUND(SUM(G124+(G124*$J$13)),0)</f>
        <v>0</v>
      </c>
    </row>
    <row r="169" spans="1:12" ht="15.75">
      <c r="B169" s="35"/>
      <c r="C169" s="10" t="s">
        <v>14</v>
      </c>
      <c r="D169" s="7" t="s">
        <v>18</v>
      </c>
      <c r="E169" s="7"/>
      <c r="F169" s="12"/>
      <c r="G169" s="25">
        <v>0</v>
      </c>
    </row>
    <row r="170" spans="1:12" ht="15.75">
      <c r="B170" s="35"/>
      <c r="C170" s="10" t="s">
        <v>15</v>
      </c>
      <c r="D170" s="7" t="s">
        <v>105</v>
      </c>
      <c r="E170" s="7"/>
      <c r="F170" s="12"/>
      <c r="G170" s="24">
        <f>ROUND(SUM(G126+(G126*$J$13)),0)</f>
        <v>0</v>
      </c>
    </row>
    <row r="171" spans="1:12" ht="15.75">
      <c r="B171" s="35"/>
      <c r="C171" s="10" t="s">
        <v>81</v>
      </c>
      <c r="D171" s="74" t="s">
        <v>97</v>
      </c>
      <c r="E171" s="85"/>
      <c r="F171" s="89">
        <v>0.38</v>
      </c>
      <c r="G171" s="88">
        <f>G152*F171</f>
        <v>0</v>
      </c>
    </row>
    <row r="172" spans="1:12" ht="16.5">
      <c r="B172" s="72"/>
      <c r="C172" s="14" t="s">
        <v>85</v>
      </c>
      <c r="D172" s="6" t="s">
        <v>29</v>
      </c>
      <c r="E172" s="6"/>
      <c r="F172" s="19"/>
      <c r="G172" s="24">
        <f>SUM(G160:G171)</f>
        <v>0</v>
      </c>
      <c r="H172" s="72"/>
    </row>
    <row r="173" spans="1:12" ht="16.5">
      <c r="A173" s="73"/>
      <c r="B173" s="73"/>
      <c r="C173" s="10" t="s">
        <v>86</v>
      </c>
      <c r="D173" s="7" t="s">
        <v>41</v>
      </c>
      <c r="E173" s="7"/>
      <c r="F173" s="6"/>
      <c r="G173" s="39"/>
      <c r="H173" s="72"/>
    </row>
    <row r="174" spans="1:12" ht="16.5">
      <c r="A174" s="73"/>
      <c r="B174" s="78"/>
      <c r="C174" s="41" t="s">
        <v>42</v>
      </c>
      <c r="D174" s="31">
        <f>D42</f>
        <v>0.5</v>
      </c>
      <c r="E174" s="81" t="s">
        <v>43</v>
      </c>
      <c r="F174" s="33">
        <f>IF($L$163&gt;25000,"25000",$L$163)+IF($L$164&gt;25000,"25000",$L$164)+IF($L$165&gt;25000,"25000",$L$165)+IF($L$166&gt;25000,"25000",$L$166)+$G$172-$G$165-$G$169-$G$171-$G$170</f>
        <v>0</v>
      </c>
      <c r="G174" s="86">
        <f>ROUND(F174*D174,0)</f>
        <v>0</v>
      </c>
      <c r="H174" s="78"/>
    </row>
    <row r="175" spans="1:12" ht="17.25" thickBot="1">
      <c r="A175" s="73"/>
      <c r="B175" s="92"/>
      <c r="C175" s="40" t="s">
        <v>104</v>
      </c>
      <c r="D175" s="20" t="s">
        <v>32</v>
      </c>
      <c r="E175" s="21"/>
      <c r="F175" s="22"/>
      <c r="G175" s="26">
        <f>SUM(G172:G174)</f>
        <v>0</v>
      </c>
      <c r="H175" s="92"/>
    </row>
    <row r="176" spans="1:12" ht="16.5">
      <c r="A176" s="73" t="s">
        <v>102</v>
      </c>
      <c r="C176" s="97"/>
      <c r="D176" s="98"/>
      <c r="E176" s="6"/>
      <c r="F176" s="6"/>
      <c r="G176" s="99"/>
      <c r="H176" s="92"/>
    </row>
    <row r="177" spans="1:9" ht="16.5">
      <c r="A177" s="73"/>
      <c r="B177" s="73" t="s">
        <v>103</v>
      </c>
      <c r="C177" s="97"/>
      <c r="D177" s="98"/>
      <c r="E177" s="6"/>
      <c r="F177" s="6"/>
      <c r="G177" s="99"/>
      <c r="H177" s="92"/>
    </row>
    <row r="178" spans="1:9" ht="15.75" customHeight="1">
      <c r="A178" s="111" t="s">
        <v>16</v>
      </c>
      <c r="B178" s="111"/>
      <c r="C178" s="111"/>
      <c r="D178" s="111"/>
      <c r="E178" s="111"/>
      <c r="F178" s="111"/>
      <c r="G178" s="111"/>
      <c r="H178" s="111"/>
      <c r="I178" s="111"/>
    </row>
    <row r="179" spans="1:9" ht="15.75">
      <c r="A179" s="103" t="s">
        <v>20</v>
      </c>
      <c r="B179" s="103"/>
      <c r="C179" s="103"/>
      <c r="D179" s="103"/>
      <c r="E179" s="103"/>
      <c r="F179" s="103"/>
      <c r="G179" s="103"/>
      <c r="H179" s="103"/>
      <c r="I179" s="103"/>
    </row>
    <row r="180" spans="1:9" ht="15.75">
      <c r="A180" s="103" t="s">
        <v>49</v>
      </c>
      <c r="B180" s="103"/>
      <c r="C180" s="103"/>
      <c r="D180" s="103"/>
      <c r="E180" s="103"/>
      <c r="F180" s="103"/>
      <c r="G180" s="103"/>
      <c r="H180" s="103"/>
      <c r="I180" s="103"/>
    </row>
    <row r="181" spans="1:9" ht="36.75" customHeight="1">
      <c r="A181" s="4" t="s">
        <v>22</v>
      </c>
      <c r="D181" s="104" t="str">
        <f>D5</f>
        <v>(Insert project title here.  Sheet will auto-fill on subsequent years/composite)</v>
      </c>
      <c r="E181" s="104"/>
      <c r="F181" s="104"/>
      <c r="G181" s="104"/>
      <c r="H181" s="104"/>
    </row>
    <row r="182" spans="1:9" ht="15.75">
      <c r="A182" s="55" t="s">
        <v>21</v>
      </c>
      <c r="C182" s="4"/>
      <c r="D182" s="101" t="str">
        <f>D6</f>
        <v>(Insert investigator(s) here.  Sheet will auto-fill on subsequent years/composite)</v>
      </c>
      <c r="E182" s="101"/>
      <c r="F182" s="101"/>
      <c r="G182" s="101"/>
      <c r="H182" s="91"/>
    </row>
    <row r="184" spans="1:9" ht="13.5" thickBot="1"/>
    <row r="185" spans="1:9" ht="16.5" thickBot="1">
      <c r="C185" s="8"/>
      <c r="D185" s="8"/>
      <c r="E185" s="8"/>
      <c r="F185" s="8"/>
      <c r="G185" s="37" t="s">
        <v>23</v>
      </c>
    </row>
    <row r="186" spans="1:9" ht="15.75">
      <c r="C186" s="9" t="s">
        <v>0</v>
      </c>
      <c r="D186" s="6" t="s">
        <v>79</v>
      </c>
      <c r="E186" s="5"/>
      <c r="F186" s="5"/>
      <c r="G186" s="39"/>
    </row>
    <row r="187" spans="1:9" ht="15.75">
      <c r="C187" s="10"/>
      <c r="D187" s="11" t="s">
        <v>1</v>
      </c>
      <c r="E187" s="7" t="str">
        <f>IF(E11=""," ",E11)</f>
        <v xml:space="preserve"> </v>
      </c>
      <c r="F187" s="12"/>
      <c r="G187" s="24">
        <f t="shared" ref="G187:G192" si="3">G11+G55+G99+G143</f>
        <v>0</v>
      </c>
    </row>
    <row r="188" spans="1:9" ht="15.75">
      <c r="C188" s="10"/>
      <c r="D188" s="11" t="s">
        <v>2</v>
      </c>
      <c r="E188" s="7" t="str">
        <f>IF(E12=""," ",E12)</f>
        <v xml:space="preserve"> </v>
      </c>
      <c r="F188" s="12"/>
      <c r="G188" s="24">
        <f t="shared" si="3"/>
        <v>0</v>
      </c>
    </row>
    <row r="189" spans="1:9" ht="15.75">
      <c r="C189" s="10"/>
      <c r="D189" s="11" t="s">
        <v>3</v>
      </c>
      <c r="E189" s="7" t="str">
        <f>IF(E13=""," ",E13)</f>
        <v xml:space="preserve"> </v>
      </c>
      <c r="F189" s="12"/>
      <c r="G189" s="24">
        <f t="shared" si="3"/>
        <v>0</v>
      </c>
    </row>
    <row r="190" spans="1:9" ht="15.75">
      <c r="C190" s="10"/>
      <c r="D190" s="11" t="s">
        <v>4</v>
      </c>
      <c r="E190" s="7" t="str">
        <f>IF(E14=""," ",E14)</f>
        <v xml:space="preserve"> </v>
      </c>
      <c r="F190" s="12"/>
      <c r="G190" s="24">
        <f t="shared" si="3"/>
        <v>0</v>
      </c>
    </row>
    <row r="191" spans="1:9" ht="15.75">
      <c r="C191" s="10"/>
      <c r="D191" s="13" t="s">
        <v>24</v>
      </c>
      <c r="E191" s="7" t="str">
        <f>IF(E15=""," ",E15)</f>
        <v xml:space="preserve"> </v>
      </c>
      <c r="F191" s="12"/>
      <c r="G191" s="24">
        <f t="shared" si="3"/>
        <v>0</v>
      </c>
    </row>
    <row r="192" spans="1:9" ht="15.75">
      <c r="C192" s="10"/>
      <c r="D192" s="13" t="s">
        <v>25</v>
      </c>
      <c r="E192" s="7" t="s">
        <v>48</v>
      </c>
      <c r="F192" s="12"/>
      <c r="G192" s="24">
        <f t="shared" si="3"/>
        <v>0</v>
      </c>
    </row>
    <row r="193" spans="3:7" ht="15.75">
      <c r="C193" s="10" t="s">
        <v>33</v>
      </c>
      <c r="D193" s="74" t="s">
        <v>80</v>
      </c>
      <c r="E193" s="7"/>
      <c r="F193" s="12"/>
      <c r="G193" s="39"/>
    </row>
    <row r="194" spans="3:7" ht="15.75">
      <c r="C194" s="10"/>
      <c r="D194" s="29" t="s">
        <v>1</v>
      </c>
      <c r="E194" s="7" t="s">
        <v>30</v>
      </c>
      <c r="F194" s="12"/>
      <c r="G194" s="24">
        <f t="shared" ref="G194:G199" si="4">G18+G62+G106+G150</f>
        <v>0</v>
      </c>
    </row>
    <row r="195" spans="3:7" ht="15.75">
      <c r="C195" s="10"/>
      <c r="D195" s="13" t="s">
        <v>2</v>
      </c>
      <c r="E195" s="7" t="s">
        <v>31</v>
      </c>
      <c r="F195" s="12"/>
      <c r="G195" s="24">
        <f t="shared" si="4"/>
        <v>0</v>
      </c>
    </row>
    <row r="196" spans="3:7" ht="15.75">
      <c r="C196" s="10"/>
      <c r="D196" s="13" t="s">
        <v>3</v>
      </c>
      <c r="E196" s="7" t="s">
        <v>26</v>
      </c>
      <c r="F196" s="5"/>
      <c r="G196" s="24">
        <f t="shared" si="4"/>
        <v>0</v>
      </c>
    </row>
    <row r="197" spans="3:7" ht="15.75">
      <c r="C197" s="10"/>
      <c r="D197" s="13" t="s">
        <v>4</v>
      </c>
      <c r="E197" s="7" t="s">
        <v>27</v>
      </c>
      <c r="F197" s="7"/>
      <c r="G197" s="24">
        <f t="shared" si="4"/>
        <v>0</v>
      </c>
    </row>
    <row r="198" spans="3:7" ht="15.75">
      <c r="C198" s="9"/>
      <c r="D198" s="75" t="s">
        <v>24</v>
      </c>
      <c r="E198" s="5" t="s">
        <v>88</v>
      </c>
      <c r="F198" s="5"/>
      <c r="G198" s="24">
        <f t="shared" si="4"/>
        <v>0</v>
      </c>
    </row>
    <row r="199" spans="3:7" ht="15.75">
      <c r="C199" s="27" t="s">
        <v>5</v>
      </c>
      <c r="D199" s="28" t="s">
        <v>37</v>
      </c>
      <c r="E199" s="28"/>
      <c r="F199" s="5"/>
      <c r="G199" s="24">
        <f t="shared" si="4"/>
        <v>0</v>
      </c>
    </row>
    <row r="200" spans="3:7" ht="15.75">
      <c r="C200" s="10" t="s">
        <v>6</v>
      </c>
      <c r="D200" s="7" t="s">
        <v>83</v>
      </c>
      <c r="E200" s="7"/>
      <c r="F200" s="69"/>
      <c r="G200" s="38"/>
    </row>
    <row r="201" spans="3:7" ht="15.75">
      <c r="C201" s="10"/>
      <c r="D201" s="7" t="s">
        <v>93</v>
      </c>
      <c r="E201" s="7"/>
      <c r="F201" s="69"/>
      <c r="G201" s="24">
        <f t="shared" ref="G201:G207" si="5">G25+G69+G113+G157</f>
        <v>0</v>
      </c>
    </row>
    <row r="202" spans="3:7" ht="15.75">
      <c r="C202" s="10"/>
      <c r="D202" s="7" t="s">
        <v>92</v>
      </c>
      <c r="E202" s="7"/>
      <c r="F202" s="79"/>
      <c r="G202" s="24">
        <f t="shared" si="5"/>
        <v>0</v>
      </c>
    </row>
    <row r="203" spans="3:7" ht="15.75">
      <c r="C203" s="10" t="s">
        <v>7</v>
      </c>
      <c r="D203" s="7" t="s">
        <v>84</v>
      </c>
      <c r="E203" s="7"/>
      <c r="F203" s="79"/>
      <c r="G203" s="24">
        <f t="shared" si="5"/>
        <v>0</v>
      </c>
    </row>
    <row r="204" spans="3:7" ht="15.75">
      <c r="C204" s="10" t="s">
        <v>8</v>
      </c>
      <c r="D204" s="5" t="s">
        <v>38</v>
      </c>
      <c r="E204" s="7"/>
      <c r="F204" s="12"/>
      <c r="G204" s="24">
        <f t="shared" si="5"/>
        <v>0</v>
      </c>
    </row>
    <row r="205" spans="3:7" ht="15.75">
      <c r="C205" s="9" t="s">
        <v>9</v>
      </c>
      <c r="D205" s="5" t="s">
        <v>28</v>
      </c>
      <c r="E205" s="7"/>
      <c r="F205" s="15"/>
      <c r="G205" s="24">
        <f t="shared" si="5"/>
        <v>0</v>
      </c>
    </row>
    <row r="206" spans="3:7" ht="15.75">
      <c r="C206" s="16" t="s">
        <v>10</v>
      </c>
      <c r="D206" s="17" t="s">
        <v>19</v>
      </c>
      <c r="E206" s="6"/>
      <c r="F206" s="12"/>
      <c r="G206" s="24">
        <f t="shared" si="5"/>
        <v>0</v>
      </c>
    </row>
    <row r="207" spans="3:7" ht="15.75">
      <c r="C207" s="10" t="s">
        <v>11</v>
      </c>
      <c r="D207" s="18" t="s">
        <v>34</v>
      </c>
      <c r="E207" s="7"/>
      <c r="F207" s="12"/>
      <c r="G207" s="24">
        <f t="shared" si="5"/>
        <v>0</v>
      </c>
    </row>
    <row r="208" spans="3:7" ht="15.75">
      <c r="C208" s="10" t="s">
        <v>12</v>
      </c>
      <c r="D208" s="18" t="s">
        <v>35</v>
      </c>
      <c r="E208" s="7"/>
      <c r="F208" s="12"/>
      <c r="G208" s="39"/>
    </row>
    <row r="209" spans="1:7" ht="15.75">
      <c r="C209" s="30"/>
      <c r="D209" s="18" t="s">
        <v>39</v>
      </c>
      <c r="E209" s="7"/>
      <c r="F209" s="12"/>
      <c r="G209" s="24">
        <f t="shared" ref="G209:G216" si="6">G33+G77+G121+G165</f>
        <v>0</v>
      </c>
    </row>
    <row r="210" spans="1:7" ht="16.5">
      <c r="B210" s="72"/>
      <c r="C210" s="10"/>
      <c r="D210" s="18" t="s">
        <v>40</v>
      </c>
      <c r="E210" s="7"/>
      <c r="F210" s="12"/>
      <c r="G210" s="24">
        <f t="shared" si="6"/>
        <v>0</v>
      </c>
    </row>
    <row r="211" spans="1:7" ht="15.75">
      <c r="C211" s="10"/>
      <c r="D211" s="18" t="s">
        <v>82</v>
      </c>
      <c r="E211" s="7"/>
      <c r="F211" s="12"/>
      <c r="G211" s="24">
        <f t="shared" si="6"/>
        <v>0</v>
      </c>
    </row>
    <row r="212" spans="1:7" ht="15.75">
      <c r="C212" s="10" t="s">
        <v>13</v>
      </c>
      <c r="D212" s="18" t="s">
        <v>36</v>
      </c>
      <c r="E212" s="7"/>
      <c r="F212" s="12"/>
      <c r="G212" s="24">
        <f t="shared" si="6"/>
        <v>0</v>
      </c>
    </row>
    <row r="213" spans="1:7" ht="15.75">
      <c r="C213" s="10" t="s">
        <v>14</v>
      </c>
      <c r="D213" s="7" t="s">
        <v>18</v>
      </c>
      <c r="E213" s="7"/>
      <c r="F213" s="12"/>
      <c r="G213" s="24">
        <f t="shared" si="6"/>
        <v>0</v>
      </c>
    </row>
    <row r="214" spans="1:7" ht="16.5">
      <c r="B214" s="72"/>
      <c r="C214" s="10" t="s">
        <v>15</v>
      </c>
      <c r="D214" s="7" t="s">
        <v>105</v>
      </c>
      <c r="E214" s="7"/>
      <c r="F214" s="12"/>
      <c r="G214" s="24">
        <f t="shared" si="6"/>
        <v>0</v>
      </c>
    </row>
    <row r="215" spans="1:7" ht="16.5">
      <c r="B215" s="73"/>
      <c r="C215" s="10" t="s">
        <v>81</v>
      </c>
      <c r="D215" s="74" t="s">
        <v>96</v>
      </c>
      <c r="E215" s="85"/>
      <c r="F215" s="80"/>
      <c r="G215" s="24">
        <f t="shared" si="6"/>
        <v>0</v>
      </c>
    </row>
    <row r="216" spans="1:7" ht="15.75">
      <c r="C216" s="14" t="s">
        <v>85</v>
      </c>
      <c r="D216" s="6" t="s">
        <v>29</v>
      </c>
      <c r="E216" s="6"/>
      <c r="F216" s="19"/>
      <c r="G216" s="24">
        <f t="shared" si="6"/>
        <v>0</v>
      </c>
    </row>
    <row r="217" spans="1:7" ht="15.75">
      <c r="C217" s="10" t="s">
        <v>86</v>
      </c>
      <c r="D217" s="7" t="s">
        <v>41</v>
      </c>
      <c r="E217" s="7"/>
      <c r="F217" s="2"/>
      <c r="G217" s="39"/>
    </row>
    <row r="218" spans="1:7" ht="15.75">
      <c r="C218" s="41" t="s">
        <v>42</v>
      </c>
      <c r="D218" s="31">
        <f>D42</f>
        <v>0.5</v>
      </c>
      <c r="E218" s="32" t="s">
        <v>43</v>
      </c>
      <c r="F218" s="33"/>
      <c r="G218" s="24">
        <f>G42+G86+G130+G174</f>
        <v>0</v>
      </c>
    </row>
    <row r="219" spans="1:7" ht="17.25" thickBot="1">
      <c r="A219" s="73"/>
      <c r="C219" s="40" t="s">
        <v>104</v>
      </c>
      <c r="D219" s="20" t="s">
        <v>32</v>
      </c>
      <c r="E219" s="21"/>
      <c r="F219" s="22"/>
      <c r="G219" s="42">
        <f>G43+G87+G131+G175</f>
        <v>0</v>
      </c>
    </row>
    <row r="220" spans="1:7" ht="16.5">
      <c r="A220" s="73" t="s">
        <v>102</v>
      </c>
    </row>
    <row r="221" spans="1:7" ht="16.5">
      <c r="A221" s="73"/>
      <c r="B221" s="73" t="s">
        <v>103</v>
      </c>
    </row>
    <row r="223" spans="1:7">
      <c r="C223" s="91"/>
      <c r="D223" s="91"/>
      <c r="E223" s="91"/>
      <c r="G223" s="91"/>
    </row>
    <row r="224" spans="1:7">
      <c r="C224" t="s">
        <v>107</v>
      </c>
      <c r="G224" t="s">
        <v>101</v>
      </c>
    </row>
    <row r="225" spans="3:3">
      <c r="C225" t="s">
        <v>100</v>
      </c>
    </row>
  </sheetData>
  <dataConsolidate/>
  <mergeCells count="20">
    <mergeCell ref="D181:H181"/>
    <mergeCell ref="A134:I134"/>
    <mergeCell ref="A135:I135"/>
    <mergeCell ref="A136:I136"/>
    <mergeCell ref="D137:H137"/>
    <mergeCell ref="A92:H92"/>
    <mergeCell ref="D93:H93"/>
    <mergeCell ref="A178:I178"/>
    <mergeCell ref="A179:I179"/>
    <mergeCell ref="A180:I180"/>
    <mergeCell ref="A47:H47"/>
    <mergeCell ref="A48:H48"/>
    <mergeCell ref="D49:H49"/>
    <mergeCell ref="A90:H90"/>
    <mergeCell ref="A91:H91"/>
    <mergeCell ref="A1:I1"/>
    <mergeCell ref="D5:H5"/>
    <mergeCell ref="D6:I6"/>
    <mergeCell ref="J17:L17"/>
    <mergeCell ref="A46:H46"/>
  </mergeCells>
  <dataValidations count="2">
    <dataValidation showInputMessage="1" showErrorMessage="1" sqref="J15 J54 J97 J142" xr:uid="{00000000-0002-0000-0300-000000000000}"/>
    <dataValidation type="list" allowBlank="1" showInputMessage="1" showErrorMessage="1" sqref="J17:L17" xr:uid="{00000000-0002-0000-0300-000001000000}">
      <formula1>ValidProjectTypes</formula1>
    </dataValidation>
  </dataValidations>
  <pageMargins left="0.75" right="0.75" top="1" bottom="1" header="0.5" footer="0.5"/>
  <pageSetup scale="85" orientation="portrait" r:id="rId1"/>
  <headerFooter alignWithMargins="0"/>
  <rowBreaks count="4" manualBreakCount="4">
    <brk id="45" max="16383" man="1"/>
    <brk id="89" max="8" man="1"/>
    <brk id="133" max="8" man="1"/>
    <brk id="177"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9"/>
  <sheetViews>
    <sheetView tabSelected="1" topLeftCell="A10" zoomScaleNormal="100" workbookViewId="0">
      <selection activeCell="G33" sqref="G33"/>
    </sheetView>
  </sheetViews>
  <sheetFormatPr defaultRowHeight="12.75"/>
  <cols>
    <col min="1" max="1" width="9" customWidth="1"/>
    <col min="2" max="2" width="10.140625" customWidth="1"/>
    <col min="3" max="3" width="4.5703125" customWidth="1"/>
    <col min="4" max="4" width="8" customWidth="1"/>
    <col min="5" max="5" width="28.28515625" customWidth="1"/>
    <col min="6" max="6" width="11.85546875" customWidth="1"/>
    <col min="7" max="7" width="18.140625" customWidth="1"/>
    <col min="8" max="8" width="14" customWidth="1"/>
    <col min="9" max="9" width="3.140625" customWidth="1"/>
    <col min="10" max="10" width="14.7109375" customWidth="1"/>
    <col min="11" max="11" width="12.42578125" customWidth="1"/>
    <col min="12" max="12" width="11.140625" customWidth="1"/>
    <col min="15" max="15" width="15" customWidth="1"/>
  </cols>
  <sheetData>
    <row r="1" spans="1:10" ht="18">
      <c r="A1" s="105" t="s">
        <v>87</v>
      </c>
      <c r="B1" s="105"/>
      <c r="C1" s="105"/>
      <c r="D1" s="105"/>
      <c r="E1" s="105"/>
      <c r="F1" s="105"/>
      <c r="G1" s="105"/>
      <c r="H1" s="105"/>
      <c r="I1" s="105"/>
    </row>
    <row r="2" spans="1:10" ht="15.75">
      <c r="A2" s="1" t="s">
        <v>16</v>
      </c>
      <c r="B2" s="35"/>
      <c r="C2" s="35"/>
      <c r="D2" s="35"/>
      <c r="E2" s="35"/>
      <c r="F2" s="35"/>
      <c r="G2" s="35"/>
      <c r="H2" s="35"/>
      <c r="I2" s="35"/>
      <c r="J2" s="36"/>
    </row>
    <row r="3" spans="1:10" ht="15.75">
      <c r="A3" s="3" t="s">
        <v>20</v>
      </c>
      <c r="B3" s="35"/>
      <c r="C3" s="35"/>
      <c r="D3" s="35"/>
      <c r="E3" s="35"/>
      <c r="F3" s="35"/>
      <c r="G3" s="35"/>
      <c r="H3" s="35"/>
      <c r="I3" s="35"/>
      <c r="J3" s="36"/>
    </row>
    <row r="4" spans="1:10" ht="15.75">
      <c r="A4" s="3" t="s">
        <v>17</v>
      </c>
      <c r="B4" s="35"/>
      <c r="C4" s="35"/>
      <c r="D4" s="35"/>
      <c r="E4" s="35"/>
      <c r="F4" s="35"/>
      <c r="G4" s="35"/>
      <c r="H4" s="35"/>
      <c r="I4" s="35"/>
      <c r="J4" s="36"/>
    </row>
    <row r="5" spans="1:10" ht="36.75" customHeight="1">
      <c r="A5" s="4" t="s">
        <v>22</v>
      </c>
      <c r="B5" s="2"/>
      <c r="D5" s="106" t="s">
        <v>77</v>
      </c>
      <c r="E5" s="106"/>
      <c r="F5" s="106"/>
      <c r="G5" s="106"/>
      <c r="H5" s="106"/>
      <c r="I5" s="93"/>
      <c r="J5" s="102"/>
    </row>
    <row r="6" spans="1:10" ht="15.75">
      <c r="A6" s="55" t="s">
        <v>21</v>
      </c>
      <c r="B6" s="2"/>
      <c r="C6" s="67"/>
      <c r="D6" s="107" t="s">
        <v>78</v>
      </c>
      <c r="E6" s="107"/>
      <c r="F6" s="107"/>
      <c r="G6" s="107"/>
      <c r="H6" s="107"/>
      <c r="I6" s="107"/>
      <c r="J6" s="65"/>
    </row>
    <row r="8" spans="1:10" ht="13.5" thickBot="1">
      <c r="J8" s="53"/>
    </row>
    <row r="9" spans="1:10" ht="16.5" thickBot="1">
      <c r="C9" s="6"/>
      <c r="D9" s="6"/>
      <c r="E9" s="6"/>
      <c r="F9" s="6"/>
      <c r="G9" s="76" t="s">
        <v>23</v>
      </c>
      <c r="J9" s="53" t="s">
        <v>64</v>
      </c>
    </row>
    <row r="10" spans="1:10" ht="16.5" thickBot="1">
      <c r="C10" s="70" t="s">
        <v>0</v>
      </c>
      <c r="D10" s="77" t="s">
        <v>79</v>
      </c>
      <c r="E10" s="71"/>
      <c r="F10" s="71"/>
      <c r="G10" s="68"/>
      <c r="J10" s="54"/>
    </row>
    <row r="11" spans="1:10" ht="15.75">
      <c r="C11" s="10"/>
      <c r="D11" s="11" t="s">
        <v>1</v>
      </c>
      <c r="E11" s="7"/>
      <c r="F11" s="12"/>
      <c r="G11" s="24"/>
      <c r="J11" s="53" t="s">
        <v>65</v>
      </c>
    </row>
    <row r="12" spans="1:10" ht="16.5" thickBot="1">
      <c r="C12" s="10"/>
      <c r="D12" s="11" t="s">
        <v>2</v>
      </c>
      <c r="E12" s="7"/>
      <c r="F12" s="12"/>
      <c r="G12" s="24"/>
      <c r="J12" s="53" t="s">
        <v>66</v>
      </c>
    </row>
    <row r="13" spans="1:10" ht="16.5" thickBot="1">
      <c r="C13" s="10"/>
      <c r="D13" s="11" t="s">
        <v>3</v>
      </c>
      <c r="E13" s="7"/>
      <c r="F13" s="12"/>
      <c r="G13" s="24"/>
      <c r="J13" s="54"/>
    </row>
    <row r="14" spans="1:10" ht="16.5" thickBot="1">
      <c r="C14" s="10"/>
      <c r="D14" s="11" t="s">
        <v>4</v>
      </c>
      <c r="E14" s="7"/>
      <c r="F14" s="12"/>
      <c r="G14" s="24"/>
      <c r="J14" s="56" t="s">
        <v>108</v>
      </c>
    </row>
    <row r="15" spans="1:10" ht="16.5" thickBot="1">
      <c r="C15" s="10"/>
      <c r="D15" s="13" t="s">
        <v>24</v>
      </c>
      <c r="E15" s="7"/>
      <c r="F15" s="12"/>
      <c r="G15" s="24"/>
      <c r="J15" s="63"/>
    </row>
    <row r="16" spans="1:10" ht="16.5" thickBot="1">
      <c r="C16" s="10"/>
      <c r="D16" s="13" t="s">
        <v>25</v>
      </c>
      <c r="E16" s="7" t="s">
        <v>48</v>
      </c>
      <c r="F16" s="12"/>
      <c r="G16" s="24"/>
      <c r="J16" s="53" t="s">
        <v>67</v>
      </c>
    </row>
    <row r="17" spans="3:15" ht="16.5" thickBot="1">
      <c r="C17" s="10" t="s">
        <v>33</v>
      </c>
      <c r="D17" s="74" t="s">
        <v>80</v>
      </c>
      <c r="E17" s="7"/>
      <c r="F17" s="12"/>
      <c r="G17" s="38"/>
      <c r="J17" s="108" t="s">
        <v>68</v>
      </c>
      <c r="K17" s="109"/>
      <c r="L17" s="110"/>
    </row>
    <row r="18" spans="3:15" ht="16.5" thickBot="1">
      <c r="C18" s="10"/>
      <c r="D18" s="13" t="s">
        <v>1</v>
      </c>
      <c r="E18" s="7" t="s">
        <v>30</v>
      </c>
      <c r="F18" s="12"/>
      <c r="G18" s="24"/>
      <c r="J18" s="62"/>
      <c r="K18" s="53" t="s">
        <v>89</v>
      </c>
    </row>
    <row r="19" spans="3:15" ht="15.75">
      <c r="C19" s="10"/>
      <c r="D19" s="13" t="s">
        <v>2</v>
      </c>
      <c r="E19" s="7" t="s">
        <v>31</v>
      </c>
      <c r="F19" s="12"/>
      <c r="G19" s="24"/>
      <c r="J19" s="53"/>
      <c r="O19" s="60"/>
    </row>
    <row r="20" spans="3:15" ht="15.75">
      <c r="C20" s="10"/>
      <c r="D20" s="13" t="s">
        <v>3</v>
      </c>
      <c r="E20" s="7" t="s">
        <v>26</v>
      </c>
      <c r="F20" s="12"/>
      <c r="G20" s="24"/>
    </row>
    <row r="21" spans="3:15" ht="15.75">
      <c r="C21" s="10"/>
      <c r="D21" s="75" t="s">
        <v>4</v>
      </c>
      <c r="E21" s="5" t="s">
        <v>27</v>
      </c>
      <c r="F21" s="5"/>
      <c r="G21" s="24"/>
    </row>
    <row r="22" spans="3:15" ht="15.75">
      <c r="C22" s="10"/>
      <c r="D22" s="75" t="s">
        <v>24</v>
      </c>
      <c r="E22" s="5" t="s">
        <v>88</v>
      </c>
      <c r="F22" s="5"/>
      <c r="G22" s="24"/>
    </row>
    <row r="23" spans="3:15" ht="15.75">
      <c r="C23" s="27" t="s">
        <v>5</v>
      </c>
      <c r="D23" s="28" t="s">
        <v>37</v>
      </c>
      <c r="E23" s="28"/>
      <c r="F23" s="5"/>
      <c r="G23" s="24">
        <f>SUM(G11:G22)</f>
        <v>0</v>
      </c>
      <c r="O23" s="60"/>
    </row>
    <row r="24" spans="3:15" ht="15.75">
      <c r="C24" s="10" t="s">
        <v>6</v>
      </c>
      <c r="D24" s="7" t="s">
        <v>83</v>
      </c>
      <c r="E24" s="7"/>
      <c r="F24" s="69"/>
      <c r="G24" s="38"/>
    </row>
    <row r="25" spans="3:15" ht="15.75">
      <c r="C25" s="10"/>
      <c r="D25" s="7" t="s">
        <v>90</v>
      </c>
      <c r="E25" s="7"/>
      <c r="F25" s="82">
        <v>0.44</v>
      </c>
      <c r="G25" s="24">
        <f>ROUND((F25)*SUM(G11:G19),0)</f>
        <v>0</v>
      </c>
    </row>
    <row r="26" spans="3:15" ht="15.75">
      <c r="C26" s="10"/>
      <c r="D26" s="7" t="s">
        <v>91</v>
      </c>
      <c r="E26" s="7"/>
      <c r="F26" s="79">
        <v>7.6499999999999999E-2</v>
      </c>
      <c r="G26" s="24">
        <f>ROUND(G22*F26,0)</f>
        <v>0</v>
      </c>
    </row>
    <row r="27" spans="3:15" ht="15.75">
      <c r="C27" s="10" t="s">
        <v>7</v>
      </c>
      <c r="D27" s="7" t="s">
        <v>84</v>
      </c>
      <c r="E27" s="7"/>
      <c r="F27" s="79"/>
      <c r="G27" s="24">
        <f>SUM(G25:G26)</f>
        <v>0</v>
      </c>
    </row>
    <row r="28" spans="3:15" ht="15.75">
      <c r="C28" s="10" t="s">
        <v>8</v>
      </c>
      <c r="D28" s="5" t="s">
        <v>38</v>
      </c>
      <c r="E28" s="7"/>
      <c r="F28" s="12"/>
      <c r="G28" s="25">
        <f>SUM(G23+G27)</f>
        <v>0</v>
      </c>
      <c r="O28" s="60"/>
    </row>
    <row r="29" spans="3:15" ht="15.75">
      <c r="C29" s="9" t="s">
        <v>9</v>
      </c>
      <c r="D29" s="5" t="s">
        <v>28</v>
      </c>
      <c r="E29" s="7"/>
      <c r="F29" s="15"/>
      <c r="G29" s="24"/>
    </row>
    <row r="30" spans="3:15" ht="15.75">
      <c r="C30" s="16" t="s">
        <v>10</v>
      </c>
      <c r="D30" s="17" t="s">
        <v>19</v>
      </c>
      <c r="E30" s="6"/>
      <c r="F30" s="12"/>
      <c r="G30" s="24"/>
    </row>
    <row r="31" spans="3:15" ht="15.75">
      <c r="C31" s="10" t="s">
        <v>11</v>
      </c>
      <c r="D31" s="18" t="s">
        <v>34</v>
      </c>
      <c r="E31" s="7"/>
      <c r="F31" s="12"/>
      <c r="G31" s="24"/>
    </row>
    <row r="32" spans="3:15" ht="15.75">
      <c r="C32" s="10" t="s">
        <v>12</v>
      </c>
      <c r="D32" s="18" t="s">
        <v>35</v>
      </c>
      <c r="E32" s="7"/>
      <c r="F32" s="12"/>
      <c r="G32" s="39"/>
      <c r="L32" s="50" t="s">
        <v>61</v>
      </c>
    </row>
    <row r="33" spans="1:15" ht="15.75">
      <c r="C33" s="30"/>
      <c r="D33" s="18" t="s">
        <v>39</v>
      </c>
      <c r="E33" s="7"/>
      <c r="F33" s="12"/>
      <c r="G33" s="25">
        <f>SUM(K35:K38)</f>
        <v>0</v>
      </c>
      <c r="J33" s="51" t="s">
        <v>55</v>
      </c>
      <c r="L33" s="50" t="s">
        <v>62</v>
      </c>
    </row>
    <row r="34" spans="1:15" ht="15.75">
      <c r="C34" s="10"/>
      <c r="D34" s="18" t="s">
        <v>40</v>
      </c>
      <c r="E34" s="7"/>
      <c r="F34" s="12"/>
      <c r="G34" s="24"/>
      <c r="J34" s="51" t="s">
        <v>56</v>
      </c>
      <c r="K34" s="49" t="s">
        <v>54</v>
      </c>
      <c r="L34" s="50" t="s">
        <v>63</v>
      </c>
      <c r="O34" s="60"/>
    </row>
    <row r="35" spans="1:15" ht="15.75">
      <c r="C35" s="10"/>
      <c r="D35" s="18" t="s">
        <v>82</v>
      </c>
      <c r="E35" s="7"/>
      <c r="F35" s="12"/>
      <c r="G35" s="24"/>
      <c r="J35" s="43" t="s">
        <v>50</v>
      </c>
      <c r="K35" s="46"/>
      <c r="L35" s="52">
        <f>IF(K35&gt;=25000,"25,000",K35)</f>
        <v>0</v>
      </c>
    </row>
    <row r="36" spans="1:15" ht="15.75">
      <c r="C36" s="10" t="s">
        <v>13</v>
      </c>
      <c r="D36" s="18" t="s">
        <v>36</v>
      </c>
      <c r="E36" s="7"/>
      <c r="F36" s="12"/>
      <c r="G36" s="24"/>
      <c r="J36" s="44" t="s">
        <v>51</v>
      </c>
      <c r="K36" s="47"/>
      <c r="L36" s="52">
        <f>IF(K36&gt;=25000,"25,000",K36)</f>
        <v>0</v>
      </c>
    </row>
    <row r="37" spans="1:15" ht="15.75">
      <c r="C37" s="10" t="s">
        <v>14</v>
      </c>
      <c r="D37" s="7" t="s">
        <v>18</v>
      </c>
      <c r="E37" s="7"/>
      <c r="F37" s="12"/>
      <c r="G37" s="24"/>
      <c r="J37" s="44" t="s">
        <v>52</v>
      </c>
      <c r="K37" s="47"/>
      <c r="L37" s="52">
        <f>IF(K37&gt;=25000,"25,000",K37)</f>
        <v>0</v>
      </c>
      <c r="O37" s="61"/>
    </row>
    <row r="38" spans="1:15" ht="15.75">
      <c r="C38" s="10" t="s">
        <v>15</v>
      </c>
      <c r="D38" s="7" t="s">
        <v>105</v>
      </c>
      <c r="E38" s="7"/>
      <c r="F38" s="12"/>
      <c r="G38" s="24"/>
      <c r="J38" s="45" t="s">
        <v>53</v>
      </c>
      <c r="K38" s="48"/>
      <c r="L38" s="52">
        <f>IF(K38&gt;=25000,"25,000",K38)</f>
        <v>0</v>
      </c>
      <c r="O38" s="61"/>
    </row>
    <row r="39" spans="1:15" ht="15.75">
      <c r="C39" s="10" t="s">
        <v>81</v>
      </c>
      <c r="D39" s="74" t="s">
        <v>97</v>
      </c>
      <c r="E39" s="85"/>
      <c r="F39" s="89">
        <v>0.38</v>
      </c>
      <c r="G39" s="88">
        <f>G20*F39</f>
        <v>0</v>
      </c>
      <c r="O39" s="61"/>
    </row>
    <row r="40" spans="1:15" ht="15.75">
      <c r="C40" s="14" t="s">
        <v>85</v>
      </c>
      <c r="D40" s="6" t="s">
        <v>29</v>
      </c>
      <c r="E40" s="6"/>
      <c r="F40" s="19"/>
      <c r="G40" s="24">
        <f>SUM(G28:G39)</f>
        <v>0</v>
      </c>
      <c r="O40" s="61"/>
    </row>
    <row r="41" spans="1:15" ht="15.75">
      <c r="C41" s="10" t="s">
        <v>86</v>
      </c>
      <c r="D41" s="7" t="s">
        <v>41</v>
      </c>
      <c r="E41" s="7"/>
      <c r="F41" s="6"/>
      <c r="G41" s="39"/>
      <c r="O41" s="61"/>
    </row>
    <row r="42" spans="1:15" ht="15.75">
      <c r="C42" s="41" t="s">
        <v>42</v>
      </c>
      <c r="D42" s="31">
        <f>IF(J17="Research Non-State On-Campus",0.5,IF(J17="Research State On-Campus",0.26,IF(J17="Public Service Non-State On-Campus",0.35,IF(J17="Public Service State On-Campus",0.26,IF(J17="Instruction Non-State On-Campus",0.49,IF(J17="Instruction State On-Campus",0.26,IF(J17="Off-Campus Non-State",0.26,IF(J17="Off-Campus State",0.26,J18))))))))</f>
        <v>0.5</v>
      </c>
      <c r="E42" s="81" t="s">
        <v>43</v>
      </c>
      <c r="F42" s="33">
        <f>IF($L$35&gt;25000,"25000",$L$35)+IF($L$36&gt;25000,"25000",$L$36)+IF($L$37&gt;25000,"25000",$L$37)+IF($L$38&gt;25000,"25000",$L$38)+$G$40-$G$33-$G$37-$G$39-$G$38</f>
        <v>0</v>
      </c>
      <c r="G42" s="86">
        <f>ROUND(F42*D42,0)</f>
        <v>0</v>
      </c>
      <c r="O42" s="61"/>
    </row>
    <row r="43" spans="1:15" ht="17.25" thickBot="1">
      <c r="B43" s="72"/>
      <c r="C43" s="40" t="s">
        <v>104</v>
      </c>
      <c r="D43" s="20" t="s">
        <v>32</v>
      </c>
      <c r="E43" s="21"/>
      <c r="F43" s="22"/>
      <c r="G43" s="26">
        <f>SUM(G40:G42)</f>
        <v>0</v>
      </c>
      <c r="H43" s="72"/>
      <c r="O43" s="61"/>
    </row>
    <row r="44" spans="1:15" ht="16.5">
      <c r="A44" s="73" t="s">
        <v>102</v>
      </c>
      <c r="C44" s="2"/>
      <c r="D44" s="23"/>
      <c r="E44" s="2"/>
      <c r="F44" s="2"/>
      <c r="G44" s="2"/>
      <c r="H44" s="72"/>
      <c r="O44" s="61"/>
    </row>
    <row r="45" spans="1:15" ht="16.5">
      <c r="A45" s="73"/>
      <c r="B45" s="73" t="s">
        <v>103</v>
      </c>
      <c r="C45" s="2"/>
      <c r="D45" s="23"/>
      <c r="E45" s="2"/>
      <c r="F45" s="2"/>
      <c r="G45" s="2"/>
      <c r="H45" s="72"/>
      <c r="O45" s="61"/>
    </row>
    <row r="46" spans="1:15" ht="15.75">
      <c r="A46" s="111" t="s">
        <v>16</v>
      </c>
      <c r="B46" s="111"/>
      <c r="C46" s="111"/>
      <c r="D46" s="111"/>
      <c r="E46" s="111"/>
      <c r="F46" s="111"/>
      <c r="G46" s="111"/>
      <c r="H46" s="111"/>
      <c r="I46" s="78"/>
      <c r="O46" s="61"/>
    </row>
    <row r="47" spans="1:15" ht="15.75" customHeight="1">
      <c r="A47" s="103" t="s">
        <v>20</v>
      </c>
      <c r="B47" s="103"/>
      <c r="C47" s="103"/>
      <c r="D47" s="103"/>
      <c r="E47" s="103"/>
      <c r="F47" s="103"/>
      <c r="G47" s="103"/>
      <c r="H47" s="103"/>
      <c r="I47" s="94"/>
      <c r="O47" s="61"/>
    </row>
    <row r="48" spans="1:15" ht="15.75" customHeight="1">
      <c r="A48" s="103" t="s">
        <v>44</v>
      </c>
      <c r="B48" s="103"/>
      <c r="C48" s="103"/>
      <c r="D48" s="103"/>
      <c r="E48" s="103"/>
      <c r="F48" s="103"/>
      <c r="G48" s="103"/>
      <c r="H48" s="103"/>
      <c r="I48" s="94"/>
      <c r="O48" s="61"/>
    </row>
    <row r="49" spans="1:15" ht="36.75" customHeight="1">
      <c r="A49" s="4" t="s">
        <v>22</v>
      </c>
      <c r="B49" s="2"/>
      <c r="C49" s="94"/>
      <c r="D49" s="104" t="str">
        <f>D5</f>
        <v>(Insert project title here.  Sheet will auto-fill on subsequent years/composite)</v>
      </c>
      <c r="E49" s="104"/>
      <c r="F49" s="104"/>
      <c r="G49" s="104"/>
      <c r="H49" s="104"/>
      <c r="I49" s="95"/>
      <c r="O49" s="61"/>
    </row>
    <row r="50" spans="1:15" ht="15.75" customHeight="1">
      <c r="A50" s="55" t="s">
        <v>21</v>
      </c>
      <c r="D50" s="74" t="str">
        <f>D6</f>
        <v>(Insert investigator(s) here.  Sheet will auto-fill on subsequent years/composite)</v>
      </c>
      <c r="E50" s="96"/>
      <c r="F50" s="96"/>
      <c r="G50" s="96"/>
      <c r="H50" s="96"/>
      <c r="I50" s="23"/>
      <c r="O50" s="61"/>
    </row>
    <row r="51" spans="1:15" ht="15.75">
      <c r="C51" s="4"/>
      <c r="D51" s="66"/>
      <c r="E51" s="23"/>
      <c r="F51" s="23"/>
      <c r="G51" s="23"/>
      <c r="O51" s="61"/>
    </row>
    <row r="52" spans="1:15" ht="13.5" thickBot="1">
      <c r="O52" s="61"/>
    </row>
    <row r="53" spans="1:15" ht="16.5" thickBot="1">
      <c r="C53" s="6"/>
      <c r="D53" s="6"/>
      <c r="E53" s="6"/>
      <c r="F53" s="6"/>
      <c r="G53" s="76" t="s">
        <v>23</v>
      </c>
      <c r="J53" s="56"/>
      <c r="O53" s="61"/>
    </row>
    <row r="54" spans="1:15" ht="15.75">
      <c r="C54" s="70" t="s">
        <v>0</v>
      </c>
      <c r="D54" s="77" t="s">
        <v>79</v>
      </c>
      <c r="E54" s="71"/>
      <c r="F54" s="71"/>
      <c r="G54" s="68"/>
      <c r="J54" s="64"/>
      <c r="O54" s="61"/>
    </row>
    <row r="55" spans="1:15" ht="15.75">
      <c r="C55" s="10"/>
      <c r="D55" s="11" t="s">
        <v>1</v>
      </c>
      <c r="E55" s="83" t="str">
        <f>IF(E11=""," ",E11)</f>
        <v xml:space="preserve"> </v>
      </c>
      <c r="F55" s="12"/>
      <c r="G55" s="24">
        <f t="shared" ref="G55:G60" si="0">ROUND(SUM(G11+(G11*$J$10)),0)</f>
        <v>0</v>
      </c>
      <c r="J55" s="53"/>
      <c r="O55" s="61"/>
    </row>
    <row r="56" spans="1:15" ht="15.75">
      <c r="C56" s="10"/>
      <c r="D56" s="11" t="s">
        <v>2</v>
      </c>
      <c r="E56" s="83" t="str">
        <f>IF(E12=""," ",E12)</f>
        <v xml:space="preserve"> </v>
      </c>
      <c r="F56" s="12"/>
      <c r="G56" s="24">
        <f t="shared" si="0"/>
        <v>0</v>
      </c>
      <c r="J56" s="90"/>
      <c r="O56" s="61"/>
    </row>
    <row r="57" spans="1:15" ht="15.75">
      <c r="C57" s="10"/>
      <c r="D57" s="11" t="s">
        <v>3</v>
      </c>
      <c r="E57" s="83" t="str">
        <f>IF(E13=""," ",E13)</f>
        <v xml:space="preserve"> </v>
      </c>
      <c r="F57" s="12"/>
      <c r="G57" s="24">
        <f t="shared" si="0"/>
        <v>0</v>
      </c>
      <c r="O57" s="61"/>
    </row>
    <row r="58" spans="1:15" ht="15.75">
      <c r="C58" s="10"/>
      <c r="D58" s="11" t="s">
        <v>4</v>
      </c>
      <c r="E58" s="83" t="str">
        <f>IF(E14=""," ",E14)</f>
        <v xml:space="preserve"> </v>
      </c>
      <c r="F58" s="12"/>
      <c r="G58" s="24">
        <f t="shared" si="0"/>
        <v>0</v>
      </c>
      <c r="O58" s="61"/>
    </row>
    <row r="59" spans="1:15" ht="15.75">
      <c r="C59" s="10"/>
      <c r="D59" s="13" t="s">
        <v>24</v>
      </c>
      <c r="E59" s="83" t="str">
        <f>IF(E15=""," ",E15)</f>
        <v xml:space="preserve"> </v>
      </c>
      <c r="F59" s="12"/>
      <c r="G59" s="24">
        <f t="shared" si="0"/>
        <v>0</v>
      </c>
      <c r="O59" s="61"/>
    </row>
    <row r="60" spans="1:15" ht="15.75">
      <c r="C60" s="10"/>
      <c r="D60" s="13" t="s">
        <v>25</v>
      </c>
      <c r="E60" s="7" t="s">
        <v>48</v>
      </c>
      <c r="F60" s="12"/>
      <c r="G60" s="24">
        <f t="shared" si="0"/>
        <v>0</v>
      </c>
      <c r="O60" s="61"/>
    </row>
    <row r="61" spans="1:15" ht="15.75">
      <c r="C61" s="10" t="s">
        <v>33</v>
      </c>
      <c r="D61" s="74" t="s">
        <v>80</v>
      </c>
      <c r="E61" s="7"/>
      <c r="F61" s="12"/>
      <c r="G61" s="38"/>
      <c r="O61" s="61"/>
    </row>
    <row r="62" spans="1:15" ht="15.75">
      <c r="C62" s="10"/>
      <c r="D62" s="84" t="s">
        <v>1</v>
      </c>
      <c r="E62" s="7" t="s">
        <v>30</v>
      </c>
      <c r="F62" s="12"/>
      <c r="G62" s="24">
        <f>ROUND(SUM(G18+(G18*$J$10)),0)</f>
        <v>0</v>
      </c>
      <c r="O62" s="61"/>
    </row>
    <row r="63" spans="1:15" ht="15.75">
      <c r="C63" s="10"/>
      <c r="D63" s="13" t="s">
        <v>2</v>
      </c>
      <c r="E63" s="7" t="s">
        <v>31</v>
      </c>
      <c r="F63" s="12"/>
      <c r="G63" s="24">
        <f>ROUND(SUM(G19+(G19*$J$10)),0)</f>
        <v>0</v>
      </c>
      <c r="O63" s="61"/>
    </row>
    <row r="64" spans="1:15" ht="15.75">
      <c r="C64" s="10"/>
      <c r="D64" s="13" t="s">
        <v>3</v>
      </c>
      <c r="E64" s="7" t="s">
        <v>26</v>
      </c>
      <c r="F64" s="5"/>
      <c r="G64" s="24">
        <f>ROUND(SUM(G20+(G20*$J$10)),0)</f>
        <v>0</v>
      </c>
      <c r="O64" s="61"/>
    </row>
    <row r="65" spans="3:15" ht="15.75">
      <c r="C65" s="10"/>
      <c r="D65" s="13" t="s">
        <v>4</v>
      </c>
      <c r="E65" s="7" t="s">
        <v>27</v>
      </c>
      <c r="F65" s="12"/>
      <c r="G65" s="24">
        <f>ROUND(SUM(G21+(G21*$J$10)),0)</f>
        <v>0</v>
      </c>
      <c r="O65" s="61"/>
    </row>
    <row r="66" spans="3:15" ht="15.75">
      <c r="C66" s="9"/>
      <c r="D66" s="75" t="s">
        <v>24</v>
      </c>
      <c r="E66" s="5" t="s">
        <v>88</v>
      </c>
      <c r="F66" s="5"/>
      <c r="G66" s="24">
        <f>ROUND(SUM(G22+(G22*$J$10)),0)</f>
        <v>0</v>
      </c>
      <c r="O66" s="61"/>
    </row>
    <row r="67" spans="3:15" ht="15.75">
      <c r="C67" s="27" t="s">
        <v>5</v>
      </c>
      <c r="D67" s="28" t="s">
        <v>37</v>
      </c>
      <c r="E67" s="28"/>
      <c r="F67" s="5"/>
      <c r="G67" s="24">
        <f>SUM(G55:G66)</f>
        <v>0</v>
      </c>
      <c r="O67" s="61"/>
    </row>
    <row r="68" spans="3:15" ht="15.75">
      <c r="C68" s="10" t="s">
        <v>6</v>
      </c>
      <c r="D68" s="7" t="s">
        <v>83</v>
      </c>
      <c r="E68" s="7"/>
      <c r="F68" s="69"/>
      <c r="G68" s="38"/>
      <c r="O68" s="61"/>
    </row>
    <row r="69" spans="3:15" ht="15.75">
      <c r="C69" s="10"/>
      <c r="D69" s="7" t="s">
        <v>90</v>
      </c>
      <c r="E69" s="7"/>
      <c r="F69" s="82">
        <v>0.44</v>
      </c>
      <c r="G69" s="24">
        <f>ROUND((F69)*SUM(G55:G63),0)</f>
        <v>0</v>
      </c>
      <c r="O69" s="61"/>
    </row>
    <row r="70" spans="3:15" ht="15.75">
      <c r="C70" s="10"/>
      <c r="D70" s="7" t="s">
        <v>91</v>
      </c>
      <c r="E70" s="7"/>
      <c r="F70" s="79">
        <v>7.6499999999999999E-2</v>
      </c>
      <c r="G70" s="24">
        <f>G66*F70</f>
        <v>0</v>
      </c>
      <c r="O70" s="61"/>
    </row>
    <row r="71" spans="3:15" ht="15.75">
      <c r="C71" s="10" t="s">
        <v>7</v>
      </c>
      <c r="D71" s="7" t="s">
        <v>84</v>
      </c>
      <c r="E71" s="7"/>
      <c r="F71" s="79"/>
      <c r="G71" s="24">
        <f>SUM(G69:G70)</f>
        <v>0</v>
      </c>
      <c r="O71" s="61"/>
    </row>
    <row r="72" spans="3:15" ht="15.75">
      <c r="C72" s="10" t="s">
        <v>8</v>
      </c>
      <c r="D72" s="5" t="s">
        <v>38</v>
      </c>
      <c r="E72" s="7"/>
      <c r="F72" s="12"/>
      <c r="G72" s="25">
        <f>SUM(G67+G71)</f>
        <v>0</v>
      </c>
      <c r="O72" s="61"/>
    </row>
    <row r="73" spans="3:15" ht="15.75">
      <c r="C73" s="9" t="s">
        <v>9</v>
      </c>
      <c r="D73" s="5" t="s">
        <v>28</v>
      </c>
      <c r="E73" s="7"/>
      <c r="F73" s="15"/>
      <c r="G73" s="24">
        <f>ROUND(SUM(G29+(G29*$J$13)),0)</f>
        <v>0</v>
      </c>
      <c r="O73" s="61"/>
    </row>
    <row r="74" spans="3:15" ht="15.75">
      <c r="C74" s="16" t="s">
        <v>10</v>
      </c>
      <c r="D74" s="17" t="s">
        <v>19</v>
      </c>
      <c r="E74" s="6"/>
      <c r="F74" s="12"/>
      <c r="G74" s="24">
        <f>ROUND(SUM(G30+(G30*$J$13)),0)</f>
        <v>0</v>
      </c>
      <c r="L74" s="50" t="s">
        <v>61</v>
      </c>
      <c r="O74" s="61"/>
    </row>
    <row r="75" spans="3:15" ht="15.75">
      <c r="C75" s="10" t="s">
        <v>11</v>
      </c>
      <c r="D75" s="18" t="s">
        <v>34</v>
      </c>
      <c r="E75" s="7"/>
      <c r="F75" s="12"/>
      <c r="G75" s="24">
        <f>ROUND(SUM(G31+(G31*$J$13)),0)</f>
        <v>0</v>
      </c>
      <c r="J75" s="51" t="s">
        <v>55</v>
      </c>
      <c r="L75" s="50" t="s">
        <v>62</v>
      </c>
      <c r="O75" s="61"/>
    </row>
    <row r="76" spans="3:15" ht="15.75">
      <c r="C76" s="10" t="s">
        <v>12</v>
      </c>
      <c r="D76" s="18" t="s">
        <v>35</v>
      </c>
      <c r="E76" s="7"/>
      <c r="F76" s="12"/>
      <c r="G76" s="34"/>
      <c r="J76" s="51" t="s">
        <v>56</v>
      </c>
      <c r="K76" s="49" t="s">
        <v>57</v>
      </c>
      <c r="L76" s="50" t="s">
        <v>63</v>
      </c>
      <c r="O76" s="61"/>
    </row>
    <row r="77" spans="3:15" ht="15.75">
      <c r="C77" s="30"/>
      <c r="D77" s="18" t="s">
        <v>39</v>
      </c>
      <c r="E77" s="7"/>
      <c r="F77" s="12"/>
      <c r="G77" s="25">
        <f>SUM(K77:K80)</f>
        <v>0</v>
      </c>
      <c r="J77" s="43" t="s">
        <v>50</v>
      </c>
      <c r="K77" s="46"/>
      <c r="L77" s="52">
        <f>IF(K77+L35&gt;=25000,25000-L35,K77)</f>
        <v>0</v>
      </c>
      <c r="O77" s="61"/>
    </row>
    <row r="78" spans="3:15" ht="15.75">
      <c r="C78" s="10"/>
      <c r="D78" s="18" t="s">
        <v>40</v>
      </c>
      <c r="E78" s="7"/>
      <c r="F78" s="12"/>
      <c r="G78" s="24">
        <f>ROUND(SUM(G34+(G34*$J$13)),0)</f>
        <v>0</v>
      </c>
      <c r="J78" s="44" t="s">
        <v>51</v>
      </c>
      <c r="K78" s="47"/>
      <c r="L78" s="52">
        <f>IF(K78+L36&gt;=25000,25000-L36,K78)</f>
        <v>0</v>
      </c>
      <c r="O78" s="61"/>
    </row>
    <row r="79" spans="3:15" ht="15.75">
      <c r="C79" s="10"/>
      <c r="D79" s="18" t="s">
        <v>82</v>
      </c>
      <c r="E79" s="7"/>
      <c r="F79" s="12"/>
      <c r="G79" s="24">
        <f>ROUND(SUM(G35+(G35*$J$13)),0)</f>
        <v>0</v>
      </c>
      <c r="J79" s="44" t="s">
        <v>52</v>
      </c>
      <c r="K79" s="47"/>
      <c r="L79" s="52">
        <f>IF(K79+L37&gt;=25000,25000-L37,K79)</f>
        <v>0</v>
      </c>
      <c r="O79" s="61"/>
    </row>
    <row r="80" spans="3:15" ht="15.75">
      <c r="C80" s="10" t="s">
        <v>13</v>
      </c>
      <c r="D80" s="18" t="s">
        <v>36</v>
      </c>
      <c r="E80" s="7"/>
      <c r="F80" s="12"/>
      <c r="G80" s="24">
        <f>ROUND(SUM(G36+(G36*$J$13)),0)</f>
        <v>0</v>
      </c>
      <c r="J80" s="45" t="s">
        <v>53</v>
      </c>
      <c r="K80" s="48"/>
      <c r="L80" s="52">
        <f>IF(K80+L38&gt;=25000,25000-L38,K80)</f>
        <v>0</v>
      </c>
      <c r="O80" s="61"/>
    </row>
    <row r="81" spans="1:15" ht="15.75">
      <c r="C81" s="10" t="s">
        <v>14</v>
      </c>
      <c r="D81" s="7" t="s">
        <v>18</v>
      </c>
      <c r="E81" s="7"/>
      <c r="F81" s="12"/>
      <c r="G81" s="25">
        <v>0</v>
      </c>
      <c r="O81" s="61"/>
    </row>
    <row r="82" spans="1:15" ht="15.75">
      <c r="C82" s="10" t="s">
        <v>15</v>
      </c>
      <c r="D82" s="7" t="s">
        <v>105</v>
      </c>
      <c r="E82" s="7"/>
      <c r="F82" s="12"/>
      <c r="G82" s="24">
        <f>ROUND(SUM(G38+(G38*$J$13)),0)</f>
        <v>0</v>
      </c>
      <c r="O82" s="61"/>
    </row>
    <row r="83" spans="1:15" ht="15.75">
      <c r="C83" s="10" t="s">
        <v>81</v>
      </c>
      <c r="D83" s="74" t="s">
        <v>97</v>
      </c>
      <c r="E83" s="85"/>
      <c r="F83" s="89">
        <v>0.38</v>
      </c>
      <c r="G83" s="88">
        <f>G64*F83</f>
        <v>0</v>
      </c>
      <c r="O83" s="61"/>
    </row>
    <row r="84" spans="1:15" ht="16.5">
      <c r="B84" s="72"/>
      <c r="C84" s="14" t="s">
        <v>85</v>
      </c>
      <c r="D84" s="6" t="s">
        <v>29</v>
      </c>
      <c r="E84" s="6"/>
      <c r="F84" s="19"/>
      <c r="G84" s="24">
        <f>SUM(G72:G83)</f>
        <v>0</v>
      </c>
      <c r="O84" s="61"/>
    </row>
    <row r="85" spans="1:15" ht="16.5">
      <c r="B85" s="35"/>
      <c r="C85" s="10" t="s">
        <v>86</v>
      </c>
      <c r="D85" s="7" t="s">
        <v>41</v>
      </c>
      <c r="E85" s="7"/>
      <c r="F85" s="6"/>
      <c r="G85" s="39"/>
      <c r="H85" s="72"/>
      <c r="O85" s="61"/>
    </row>
    <row r="86" spans="1:15" ht="16.5">
      <c r="B86" s="72"/>
      <c r="C86" s="41" t="s">
        <v>42</v>
      </c>
      <c r="D86" s="31">
        <f>D42</f>
        <v>0.5</v>
      </c>
      <c r="E86" s="81" t="s">
        <v>43</v>
      </c>
      <c r="F86" s="33">
        <f>IF($L$77&gt;25000,"25000",$L$77)+IF($L$78&gt;25000,"25000",$L$78)+IF($L$79&gt;25000,"25000",$L$79)+IF($L$80&gt;25000,"25000",$L$80)+$G$84-$G$77-$G$81-$G$83-$G$82</f>
        <v>0</v>
      </c>
      <c r="G86" s="86">
        <f>ROUND(F86*D86,0)</f>
        <v>0</v>
      </c>
      <c r="H86" s="78"/>
      <c r="I86" s="78"/>
      <c r="O86" s="61"/>
    </row>
    <row r="87" spans="1:15" ht="17.25" thickBot="1">
      <c r="A87" s="73"/>
      <c r="C87" s="40" t="s">
        <v>104</v>
      </c>
      <c r="D87" s="20" t="s">
        <v>32</v>
      </c>
      <c r="E87" s="21"/>
      <c r="F87" s="22"/>
      <c r="G87" s="26">
        <f>SUM(G84:G86)</f>
        <v>0</v>
      </c>
      <c r="H87" s="78"/>
      <c r="I87" s="78"/>
      <c r="O87" s="61"/>
    </row>
    <row r="88" spans="1:15" ht="16.5">
      <c r="A88" s="73" t="s">
        <v>102</v>
      </c>
      <c r="C88" s="97"/>
      <c r="D88" s="98"/>
      <c r="E88" s="6"/>
      <c r="F88" s="6"/>
      <c r="G88" s="99"/>
      <c r="H88" s="78"/>
      <c r="I88" s="78"/>
      <c r="O88" s="61"/>
    </row>
    <row r="89" spans="1:15" ht="16.5">
      <c r="A89" s="73"/>
      <c r="B89" s="73" t="s">
        <v>103</v>
      </c>
      <c r="C89" s="97"/>
      <c r="D89" s="98"/>
      <c r="E89" s="6"/>
      <c r="F89" s="6"/>
      <c r="G89" s="99"/>
      <c r="H89" s="78"/>
      <c r="I89" s="78"/>
      <c r="O89" s="61"/>
    </row>
    <row r="90" spans="1:15" ht="15.75">
      <c r="A90" s="111" t="s">
        <v>16</v>
      </c>
      <c r="B90" s="111"/>
      <c r="C90" s="111"/>
      <c r="D90" s="111"/>
      <c r="E90" s="111"/>
      <c r="F90" s="111"/>
      <c r="G90" s="111"/>
      <c r="H90" s="111"/>
      <c r="I90" s="78"/>
      <c r="O90" s="61"/>
    </row>
    <row r="91" spans="1:15" ht="15.75">
      <c r="A91" s="103" t="s">
        <v>20</v>
      </c>
      <c r="B91" s="103"/>
      <c r="C91" s="103"/>
      <c r="D91" s="103"/>
      <c r="E91" s="103"/>
      <c r="F91" s="103"/>
      <c r="G91" s="103"/>
      <c r="H91" s="103"/>
      <c r="I91" s="92"/>
      <c r="O91" s="61"/>
    </row>
    <row r="92" spans="1:15" ht="15.75">
      <c r="A92" s="103" t="s">
        <v>45</v>
      </c>
      <c r="B92" s="103"/>
      <c r="C92" s="103"/>
      <c r="D92" s="103"/>
      <c r="E92" s="103"/>
      <c r="F92" s="103"/>
      <c r="G92" s="103"/>
      <c r="H92" s="103"/>
      <c r="I92" s="92"/>
      <c r="O92" s="61"/>
    </row>
    <row r="93" spans="1:15" ht="36.75" customHeight="1">
      <c r="A93" s="4" t="s">
        <v>22</v>
      </c>
      <c r="D93" s="104" t="str">
        <f>D5</f>
        <v>(Insert project title here.  Sheet will auto-fill on subsequent years/composite)</v>
      </c>
      <c r="E93" s="104"/>
      <c r="F93" s="104"/>
      <c r="G93" s="104"/>
      <c r="H93" s="104"/>
      <c r="I93" s="95"/>
      <c r="O93" s="61"/>
    </row>
    <row r="94" spans="1:15" ht="15.75">
      <c r="A94" s="55" t="s">
        <v>21</v>
      </c>
      <c r="C94" s="92"/>
      <c r="D94" s="101" t="str">
        <f>D6</f>
        <v>(Insert investigator(s) here.  Sheet will auto-fill on subsequent years/composite)</v>
      </c>
      <c r="E94" s="100"/>
      <c r="F94" s="100"/>
      <c r="G94" s="100"/>
      <c r="H94" s="74"/>
      <c r="I94" s="23"/>
      <c r="O94" s="61"/>
    </row>
    <row r="95" spans="1:15" ht="15.75">
      <c r="D95" s="95"/>
      <c r="E95" s="95"/>
      <c r="F95" s="95"/>
      <c r="G95" s="95"/>
      <c r="H95" s="66"/>
      <c r="O95" s="61"/>
    </row>
    <row r="96" spans="1:15" ht="13.5" thickBot="1">
      <c r="J96" s="56"/>
      <c r="O96" s="61"/>
    </row>
    <row r="97" spans="3:15" ht="16.5" thickBot="1">
      <c r="C97" s="6"/>
      <c r="D97" s="6"/>
      <c r="E97" s="6"/>
      <c r="F97" s="6"/>
      <c r="G97" s="76" t="s">
        <v>23</v>
      </c>
      <c r="J97" s="64"/>
      <c r="O97" s="61"/>
    </row>
    <row r="98" spans="3:15" ht="15.75">
      <c r="C98" s="70" t="s">
        <v>0</v>
      </c>
      <c r="D98" s="77" t="s">
        <v>79</v>
      </c>
      <c r="E98" s="71"/>
      <c r="F98" s="71"/>
      <c r="G98" s="68"/>
      <c r="J98" s="56"/>
      <c r="O98" s="61"/>
    </row>
    <row r="99" spans="3:15" ht="15.75">
      <c r="C99" s="10"/>
      <c r="D99" s="11" t="s">
        <v>1</v>
      </c>
      <c r="E99" s="7" t="str">
        <f>IF(E11=""," ",E11)</f>
        <v xml:space="preserve"> </v>
      </c>
      <c r="F99" s="12"/>
      <c r="G99" s="24">
        <f t="shared" ref="G99:G104" si="1">ROUND(SUM(G55+(G55*$J$10)),0)</f>
        <v>0</v>
      </c>
      <c r="J99" s="90"/>
      <c r="O99" s="61"/>
    </row>
    <row r="100" spans="3:15" ht="15.75">
      <c r="C100" s="10"/>
      <c r="D100" s="11" t="s">
        <v>2</v>
      </c>
      <c r="E100" s="7" t="str">
        <f>IF(E12=""," ",E12)</f>
        <v xml:space="preserve"> </v>
      </c>
      <c r="F100" s="12"/>
      <c r="G100" s="24">
        <f t="shared" si="1"/>
        <v>0</v>
      </c>
      <c r="O100" s="61"/>
    </row>
    <row r="101" spans="3:15" ht="15.75">
      <c r="C101" s="10"/>
      <c r="D101" s="11" t="s">
        <v>3</v>
      </c>
      <c r="E101" s="7" t="str">
        <f>IF(E13=""," ",E13)</f>
        <v xml:space="preserve"> </v>
      </c>
      <c r="F101" s="12"/>
      <c r="G101" s="24">
        <f t="shared" si="1"/>
        <v>0</v>
      </c>
      <c r="O101" s="61"/>
    </row>
    <row r="102" spans="3:15" ht="15.75">
      <c r="C102" s="10"/>
      <c r="D102" s="11" t="s">
        <v>4</v>
      </c>
      <c r="E102" s="7" t="str">
        <f>IF(E14=""," ",E14)</f>
        <v xml:space="preserve"> </v>
      </c>
      <c r="F102" s="12"/>
      <c r="G102" s="24">
        <f t="shared" si="1"/>
        <v>0</v>
      </c>
      <c r="O102" s="61"/>
    </row>
    <row r="103" spans="3:15" ht="15.75">
      <c r="C103" s="10"/>
      <c r="D103" s="13" t="s">
        <v>24</v>
      </c>
      <c r="E103" s="7" t="str">
        <f>IF(E15=""," ",E15)</f>
        <v xml:space="preserve"> </v>
      </c>
      <c r="F103" s="12"/>
      <c r="G103" s="24">
        <f t="shared" si="1"/>
        <v>0</v>
      </c>
      <c r="O103" s="61"/>
    </row>
    <row r="104" spans="3:15" ht="15.75">
      <c r="C104" s="10"/>
      <c r="D104" s="13" t="s">
        <v>25</v>
      </c>
      <c r="E104" s="7" t="s">
        <v>48</v>
      </c>
      <c r="F104" s="12"/>
      <c r="G104" s="24">
        <f t="shared" si="1"/>
        <v>0</v>
      </c>
      <c r="O104" s="61"/>
    </row>
    <row r="105" spans="3:15" ht="15.75">
      <c r="C105" s="10" t="s">
        <v>33</v>
      </c>
      <c r="D105" s="74" t="s">
        <v>80</v>
      </c>
      <c r="E105" s="7"/>
      <c r="F105" s="12"/>
      <c r="G105" s="38"/>
      <c r="O105" s="61"/>
    </row>
    <row r="106" spans="3:15" ht="15.75">
      <c r="C106" s="10"/>
      <c r="D106" s="84" t="s">
        <v>1</v>
      </c>
      <c r="E106" s="7" t="s">
        <v>30</v>
      </c>
      <c r="F106" s="12"/>
      <c r="G106" s="24">
        <f>ROUND(SUM(G62+(G62*$J$10)),0)</f>
        <v>0</v>
      </c>
      <c r="O106" s="61"/>
    </row>
    <row r="107" spans="3:15" ht="15.75">
      <c r="C107" s="10"/>
      <c r="D107" s="13" t="s">
        <v>2</v>
      </c>
      <c r="E107" s="7" t="s">
        <v>31</v>
      </c>
      <c r="F107" s="12"/>
      <c r="G107" s="24">
        <f>ROUND(SUM(G63+(G63*$J$10)),0)</f>
        <v>0</v>
      </c>
      <c r="O107" s="61"/>
    </row>
    <row r="108" spans="3:15" ht="15.75">
      <c r="C108" s="10"/>
      <c r="D108" s="13" t="s">
        <v>3</v>
      </c>
      <c r="E108" s="7" t="s">
        <v>26</v>
      </c>
      <c r="F108" s="5"/>
      <c r="G108" s="24">
        <f>ROUND(SUM(G64+(G64*$J$10)),0)</f>
        <v>0</v>
      </c>
      <c r="O108" s="61"/>
    </row>
    <row r="109" spans="3:15" ht="15.75">
      <c r="C109" s="10"/>
      <c r="D109" s="13" t="s">
        <v>4</v>
      </c>
      <c r="E109" s="7" t="s">
        <v>27</v>
      </c>
      <c r="F109" s="7"/>
      <c r="G109" s="25">
        <f>ROUND(SUM(G65+(G65*$J$10)),0)</f>
        <v>0</v>
      </c>
      <c r="O109" s="61"/>
    </row>
    <row r="110" spans="3:15" ht="15.75">
      <c r="C110" s="9"/>
      <c r="D110" s="75" t="s">
        <v>24</v>
      </c>
      <c r="E110" s="5" t="s">
        <v>88</v>
      </c>
      <c r="F110" s="5"/>
      <c r="G110" s="24">
        <f>ROUND(SUM(G66+(G66*$J$10)),0)</f>
        <v>0</v>
      </c>
      <c r="O110" s="61"/>
    </row>
    <row r="111" spans="3:15" ht="15.75">
      <c r="C111" s="27" t="s">
        <v>5</v>
      </c>
      <c r="D111" s="28" t="s">
        <v>37</v>
      </c>
      <c r="E111" s="28"/>
      <c r="F111" s="5"/>
      <c r="G111" s="24">
        <f>SUM(G99:G110)</f>
        <v>0</v>
      </c>
      <c r="O111" s="61"/>
    </row>
    <row r="112" spans="3:15" ht="15.75">
      <c r="C112" s="10" t="s">
        <v>6</v>
      </c>
      <c r="D112" s="7" t="s">
        <v>83</v>
      </c>
      <c r="E112" s="7"/>
      <c r="F112" s="69"/>
      <c r="G112" s="38"/>
      <c r="O112" s="61"/>
    </row>
    <row r="113" spans="2:15" ht="15.75">
      <c r="C113" s="10"/>
      <c r="D113" s="7" t="s">
        <v>90</v>
      </c>
      <c r="E113" s="7"/>
      <c r="F113" s="82">
        <v>0.44</v>
      </c>
      <c r="G113" s="24">
        <f>ROUND((F113)*SUM(G99:G107),0)</f>
        <v>0</v>
      </c>
      <c r="O113" s="61"/>
    </row>
    <row r="114" spans="2:15" ht="15.75">
      <c r="C114" s="10"/>
      <c r="D114" s="7" t="s">
        <v>91</v>
      </c>
      <c r="E114" s="7"/>
      <c r="F114" s="79">
        <v>7.6499999999999999E-2</v>
      </c>
      <c r="G114" s="24">
        <f>ROUND(F114*G110,0)</f>
        <v>0</v>
      </c>
      <c r="O114" s="61"/>
    </row>
    <row r="115" spans="2:15" ht="15.75">
      <c r="C115" s="10" t="s">
        <v>7</v>
      </c>
      <c r="D115" s="7" t="s">
        <v>84</v>
      </c>
      <c r="E115" s="7"/>
      <c r="F115" s="79"/>
      <c r="G115" s="24">
        <f>SUM(G113:G114)</f>
        <v>0</v>
      </c>
      <c r="O115" s="61"/>
    </row>
    <row r="116" spans="2:15" ht="15.75">
      <c r="C116" s="10" t="s">
        <v>8</v>
      </c>
      <c r="D116" s="5" t="s">
        <v>38</v>
      </c>
      <c r="E116" s="7"/>
      <c r="F116" s="12"/>
      <c r="G116" s="25">
        <f>SUM(G111+G115)</f>
        <v>0</v>
      </c>
      <c r="O116" s="61"/>
    </row>
    <row r="117" spans="2:15" ht="15.75">
      <c r="C117" s="9" t="s">
        <v>9</v>
      </c>
      <c r="D117" s="5" t="s">
        <v>28</v>
      </c>
      <c r="E117" s="7"/>
      <c r="F117" s="15"/>
      <c r="G117" s="24">
        <f>ROUND(SUM(G73+(G73*$J$13)),0)</f>
        <v>0</v>
      </c>
      <c r="O117" s="61"/>
    </row>
    <row r="118" spans="2:15" ht="15.75">
      <c r="C118" s="16" t="s">
        <v>10</v>
      </c>
      <c r="D118" s="17" t="s">
        <v>19</v>
      </c>
      <c r="E118" s="6"/>
      <c r="F118" s="12"/>
      <c r="G118" s="24">
        <f>ROUND(SUM(G74+(G74*$J$13)),0)</f>
        <v>0</v>
      </c>
      <c r="L118" s="50" t="s">
        <v>61</v>
      </c>
      <c r="O118" s="61"/>
    </row>
    <row r="119" spans="2:15" ht="15.75">
      <c r="C119" s="10" t="s">
        <v>11</v>
      </c>
      <c r="D119" s="18" t="s">
        <v>34</v>
      </c>
      <c r="E119" s="7"/>
      <c r="F119" s="12"/>
      <c r="G119" s="24">
        <f>ROUND(SUM(G75+(G75*$J$13)),0)</f>
        <v>0</v>
      </c>
      <c r="J119" s="51" t="s">
        <v>55</v>
      </c>
      <c r="L119" s="50" t="s">
        <v>62</v>
      </c>
      <c r="O119" s="61"/>
    </row>
    <row r="120" spans="2:15" ht="15.75">
      <c r="C120" s="10" t="s">
        <v>12</v>
      </c>
      <c r="D120" s="18" t="s">
        <v>35</v>
      </c>
      <c r="E120" s="7"/>
      <c r="F120" s="12"/>
      <c r="G120" s="34"/>
      <c r="J120" s="51" t="s">
        <v>56</v>
      </c>
      <c r="K120" s="49" t="s">
        <v>58</v>
      </c>
      <c r="L120" s="50" t="s">
        <v>63</v>
      </c>
      <c r="O120" s="61"/>
    </row>
    <row r="121" spans="2:15" ht="15.75">
      <c r="C121" s="30"/>
      <c r="D121" s="18" t="s">
        <v>39</v>
      </c>
      <c r="E121" s="7"/>
      <c r="F121" s="12"/>
      <c r="G121" s="25">
        <f>SUM(K121:K124)</f>
        <v>0</v>
      </c>
      <c r="J121" s="43" t="s">
        <v>50</v>
      </c>
      <c r="K121" s="46"/>
      <c r="L121" s="52">
        <f>IF(K121+L35+L77&gt;=25000,25000-(L35+L77),K121)</f>
        <v>0</v>
      </c>
      <c r="O121" s="61"/>
    </row>
    <row r="122" spans="2:15" ht="15.75">
      <c r="C122" s="10"/>
      <c r="D122" s="18" t="s">
        <v>40</v>
      </c>
      <c r="E122" s="7"/>
      <c r="F122" s="12"/>
      <c r="G122" s="24">
        <f>ROUND(SUM(G78+(G78*$J$13)),0)</f>
        <v>0</v>
      </c>
      <c r="J122" s="44" t="s">
        <v>51</v>
      </c>
      <c r="K122" s="47"/>
      <c r="L122" s="52">
        <f>IF(K122+L36+L78&gt;=25000,25000-(L36+L78),K122)</f>
        <v>0</v>
      </c>
      <c r="O122" s="61"/>
    </row>
    <row r="123" spans="2:15" ht="15.75">
      <c r="C123" s="10"/>
      <c r="D123" s="18" t="s">
        <v>82</v>
      </c>
      <c r="E123" s="7"/>
      <c r="F123" s="12"/>
      <c r="G123" s="24">
        <f>ROUND(SUM(G79+(G79*$J$13)),0)</f>
        <v>0</v>
      </c>
      <c r="J123" s="44" t="s">
        <v>52</v>
      </c>
      <c r="K123" s="47"/>
      <c r="L123" s="52">
        <f>IF(K123+L37+L79&gt;=25000,25000-(L37+L79),K123)</f>
        <v>0</v>
      </c>
      <c r="O123" s="61"/>
    </row>
    <row r="124" spans="2:15" ht="15.75">
      <c r="C124" s="10" t="s">
        <v>13</v>
      </c>
      <c r="D124" s="18" t="s">
        <v>36</v>
      </c>
      <c r="E124" s="7"/>
      <c r="F124" s="12"/>
      <c r="G124" s="24">
        <f>ROUND(SUM(G80+(G80*$J$13)),0)</f>
        <v>0</v>
      </c>
      <c r="J124" s="45" t="s">
        <v>53</v>
      </c>
      <c r="K124" s="48"/>
      <c r="L124" s="52">
        <f>IF(K124+L38+L80&gt;=25000,25000-(L38+L80),K124)</f>
        <v>0</v>
      </c>
      <c r="O124" s="61"/>
    </row>
    <row r="125" spans="2:15" ht="16.5">
      <c r="B125" s="72"/>
      <c r="C125" s="10" t="s">
        <v>14</v>
      </c>
      <c r="D125" s="7" t="s">
        <v>18</v>
      </c>
      <c r="E125" s="7"/>
      <c r="F125" s="12"/>
      <c r="G125" s="25">
        <v>0</v>
      </c>
      <c r="O125" s="61"/>
    </row>
    <row r="126" spans="2:15" ht="15.75">
      <c r="B126" s="35"/>
      <c r="C126" s="10" t="s">
        <v>15</v>
      </c>
      <c r="D126" s="7" t="s">
        <v>105</v>
      </c>
      <c r="E126" s="7"/>
      <c r="F126" s="12"/>
      <c r="G126" s="24">
        <f>ROUND(SUM(G82+(G82*$J$13)),0)</f>
        <v>0</v>
      </c>
      <c r="O126" s="61"/>
    </row>
    <row r="127" spans="2:15" ht="15.75">
      <c r="B127" s="35"/>
      <c r="C127" s="10" t="s">
        <v>81</v>
      </c>
      <c r="D127" s="74" t="s">
        <v>97</v>
      </c>
      <c r="E127" s="85"/>
      <c r="F127" s="89">
        <v>0.38</v>
      </c>
      <c r="G127" s="88">
        <f>G108*F127</f>
        <v>0</v>
      </c>
      <c r="O127" s="61"/>
    </row>
    <row r="128" spans="2:15" ht="15.75">
      <c r="B128" s="35"/>
      <c r="C128" s="14" t="s">
        <v>85</v>
      </c>
      <c r="D128" s="6" t="s">
        <v>29</v>
      </c>
      <c r="E128" s="6"/>
      <c r="F128" s="19"/>
      <c r="G128" s="24">
        <f>SUM(G116:G127)</f>
        <v>0</v>
      </c>
      <c r="O128" s="61"/>
    </row>
    <row r="129" spans="1:15" ht="16.5">
      <c r="A129" s="73"/>
      <c r="B129" s="72"/>
      <c r="C129" s="10" t="s">
        <v>86</v>
      </c>
      <c r="D129" s="7" t="s">
        <v>41</v>
      </c>
      <c r="E129" s="7"/>
      <c r="F129" s="6"/>
      <c r="G129" s="39"/>
      <c r="H129" s="72"/>
      <c r="O129" s="61"/>
    </row>
    <row r="130" spans="1:15" ht="16.5">
      <c r="A130" s="73"/>
      <c r="B130" s="73"/>
      <c r="C130" s="41" t="s">
        <v>42</v>
      </c>
      <c r="D130" s="31">
        <f>D42</f>
        <v>0.5</v>
      </c>
      <c r="E130" s="81" t="s">
        <v>43</v>
      </c>
      <c r="F130" s="33">
        <f>IF($L$121&gt;25000,"25000",$L$121)+IF($L$122&gt;25000,"25000",$L$122)+IF($L$123&gt;25000,"25000",$L$123)+IF($L$124&gt;25000,"25000",$L$124)+$G$128-$G$121-$G$125-$G$127-$G$126</f>
        <v>0</v>
      </c>
      <c r="G130" s="86">
        <f>ROUND(F130*D130,0)</f>
        <v>0</v>
      </c>
      <c r="H130" s="72"/>
      <c r="O130" s="61"/>
    </row>
    <row r="131" spans="1:15" ht="17.25" thickBot="1">
      <c r="A131" s="73"/>
      <c r="B131" s="78"/>
      <c r="C131" s="40" t="s">
        <v>104</v>
      </c>
      <c r="D131" s="20" t="s">
        <v>32</v>
      </c>
      <c r="E131" s="21"/>
      <c r="F131" s="22"/>
      <c r="G131" s="26">
        <f>SUM(G128:G130)</f>
        <v>0</v>
      </c>
      <c r="H131" s="78"/>
      <c r="I131" s="78"/>
      <c r="O131" s="61"/>
    </row>
    <row r="132" spans="1:15" ht="16.5">
      <c r="A132" s="73" t="s">
        <v>102</v>
      </c>
      <c r="C132" s="97"/>
      <c r="D132" s="98"/>
      <c r="E132" s="6"/>
      <c r="F132" s="6"/>
      <c r="G132" s="99"/>
      <c r="H132" s="78"/>
      <c r="I132" s="78"/>
      <c r="O132" s="61"/>
    </row>
    <row r="133" spans="1:15" ht="16.5">
      <c r="A133" s="73"/>
      <c r="B133" s="73" t="s">
        <v>103</v>
      </c>
      <c r="C133" s="97"/>
      <c r="D133" s="98"/>
      <c r="E133" s="6"/>
      <c r="F133" s="6"/>
      <c r="G133" s="99"/>
      <c r="H133" s="78"/>
      <c r="I133" s="78"/>
      <c r="O133" s="61"/>
    </row>
    <row r="134" spans="1:15" ht="15.75">
      <c r="A134" s="111" t="s">
        <v>16</v>
      </c>
      <c r="B134" s="111"/>
      <c r="C134" s="111"/>
      <c r="D134" s="111"/>
      <c r="E134" s="111"/>
      <c r="F134" s="111"/>
      <c r="G134" s="111"/>
      <c r="H134" s="111"/>
      <c r="I134" s="111"/>
      <c r="O134" s="61"/>
    </row>
    <row r="135" spans="1:15" ht="15.75">
      <c r="A135" s="103" t="s">
        <v>20</v>
      </c>
      <c r="B135" s="103"/>
      <c r="C135" s="103"/>
      <c r="D135" s="103"/>
      <c r="E135" s="103"/>
      <c r="F135" s="103"/>
      <c r="G135" s="103"/>
      <c r="H135" s="103"/>
      <c r="I135" s="103"/>
      <c r="O135" s="61"/>
    </row>
    <row r="136" spans="1:15" ht="15.75" customHeight="1">
      <c r="A136" s="112" t="s">
        <v>46</v>
      </c>
      <c r="B136" s="112"/>
      <c r="C136" s="112"/>
      <c r="D136" s="112"/>
      <c r="E136" s="112"/>
      <c r="F136" s="112"/>
      <c r="G136" s="112"/>
      <c r="H136" s="112"/>
      <c r="I136" s="112"/>
      <c r="O136" s="61"/>
    </row>
    <row r="137" spans="1:15" ht="36.75" customHeight="1">
      <c r="A137" s="4" t="s">
        <v>22</v>
      </c>
      <c r="C137" s="92"/>
      <c r="D137" s="104" t="str">
        <f>D5</f>
        <v>(Insert project title here.  Sheet will auto-fill on subsequent years/composite)</v>
      </c>
      <c r="E137" s="104"/>
      <c r="F137" s="104"/>
      <c r="G137" s="104"/>
      <c r="H137" s="104"/>
      <c r="I137" s="23"/>
      <c r="O137" s="61"/>
    </row>
    <row r="138" spans="1:15" ht="15.75">
      <c r="A138" s="55" t="s">
        <v>21</v>
      </c>
      <c r="C138" s="92"/>
      <c r="D138" s="101" t="str">
        <f>D6</f>
        <v>(Insert investigator(s) here.  Sheet will auto-fill on subsequent years/composite)</v>
      </c>
      <c r="E138" s="100"/>
      <c r="F138" s="100"/>
      <c r="G138" s="100"/>
      <c r="H138" s="91"/>
      <c r="O138" s="61"/>
    </row>
    <row r="139" spans="1:15" ht="15.75">
      <c r="D139" s="95"/>
      <c r="E139" s="95"/>
      <c r="F139" s="95"/>
      <c r="G139" s="95"/>
      <c r="O139" s="61"/>
    </row>
    <row r="140" spans="1:15" ht="13.5" thickBot="1">
      <c r="O140" s="61"/>
    </row>
    <row r="141" spans="1:15" ht="16.5" thickBot="1">
      <c r="C141" s="6"/>
      <c r="D141" s="6"/>
      <c r="E141" s="6"/>
      <c r="F141" s="6"/>
      <c r="G141" s="76" t="s">
        <v>23</v>
      </c>
      <c r="J141" s="56"/>
      <c r="O141" s="61"/>
    </row>
    <row r="142" spans="1:15" ht="15.75">
      <c r="C142" s="70" t="s">
        <v>0</v>
      </c>
      <c r="D142" s="77" t="s">
        <v>79</v>
      </c>
      <c r="E142" s="71"/>
      <c r="F142" s="71"/>
      <c r="G142" s="68"/>
      <c r="J142" s="64"/>
      <c r="O142" s="61"/>
    </row>
    <row r="143" spans="1:15" ht="15.75">
      <c r="C143" s="10"/>
      <c r="D143" s="11" t="s">
        <v>1</v>
      </c>
      <c r="E143" s="7" t="str">
        <f>IF(E11=""," ",E11)</f>
        <v xml:space="preserve"> </v>
      </c>
      <c r="F143" s="12"/>
      <c r="G143" s="24">
        <f t="shared" ref="G143:G148" si="2">ROUND(SUM(G99+(G99*$J$10)),0)</f>
        <v>0</v>
      </c>
      <c r="J143" s="56"/>
      <c r="O143" s="61"/>
    </row>
    <row r="144" spans="1:15" ht="15.75">
      <c r="C144" s="10"/>
      <c r="D144" s="11" t="s">
        <v>2</v>
      </c>
      <c r="E144" s="7" t="str">
        <f>IF(E12=""," ",E12)</f>
        <v xml:space="preserve"> </v>
      </c>
      <c r="F144" s="12"/>
      <c r="G144" s="24">
        <f t="shared" si="2"/>
        <v>0</v>
      </c>
      <c r="J144" s="90"/>
      <c r="O144" s="61"/>
    </row>
    <row r="145" spans="3:15" ht="15.75">
      <c r="C145" s="10"/>
      <c r="D145" s="11" t="s">
        <v>3</v>
      </c>
      <c r="E145" s="7" t="str">
        <f>IF(E13=""," ",E13)</f>
        <v xml:space="preserve"> </v>
      </c>
      <c r="F145" s="12"/>
      <c r="G145" s="24">
        <f t="shared" si="2"/>
        <v>0</v>
      </c>
      <c r="O145" s="61"/>
    </row>
    <row r="146" spans="3:15" ht="15.75">
      <c r="C146" s="10"/>
      <c r="D146" s="11" t="s">
        <v>4</v>
      </c>
      <c r="E146" s="7" t="str">
        <f>IF(E14=""," ",E14)</f>
        <v xml:space="preserve"> </v>
      </c>
      <c r="F146" s="12"/>
      <c r="G146" s="24">
        <f t="shared" si="2"/>
        <v>0</v>
      </c>
      <c r="O146" s="61"/>
    </row>
    <row r="147" spans="3:15" ht="15.75">
      <c r="C147" s="10"/>
      <c r="D147" s="13" t="s">
        <v>24</v>
      </c>
      <c r="E147" s="7" t="str">
        <f>IF(E15=""," ",E15)</f>
        <v xml:space="preserve"> </v>
      </c>
      <c r="F147" s="12"/>
      <c r="G147" s="24">
        <f t="shared" si="2"/>
        <v>0</v>
      </c>
      <c r="O147" s="61"/>
    </row>
    <row r="148" spans="3:15" ht="15.75">
      <c r="C148" s="10"/>
      <c r="D148" s="13" t="s">
        <v>25</v>
      </c>
      <c r="E148" s="7" t="s">
        <v>48</v>
      </c>
      <c r="F148" s="12"/>
      <c r="G148" s="24">
        <f t="shared" si="2"/>
        <v>0</v>
      </c>
      <c r="O148" s="61"/>
    </row>
    <row r="149" spans="3:15" ht="15.75">
      <c r="C149" s="10" t="s">
        <v>33</v>
      </c>
      <c r="D149" s="74" t="s">
        <v>80</v>
      </c>
      <c r="E149" s="7"/>
      <c r="F149" s="12"/>
      <c r="G149" s="38"/>
      <c r="O149" s="61"/>
    </row>
    <row r="150" spans="3:15" ht="15.75">
      <c r="C150" s="10"/>
      <c r="D150" s="84" t="s">
        <v>1</v>
      </c>
      <c r="E150" s="7" t="s">
        <v>30</v>
      </c>
      <c r="F150" s="12"/>
      <c r="G150" s="24">
        <f>ROUND(SUM(G106+(G106*$J$10)),0)</f>
        <v>0</v>
      </c>
      <c r="O150" s="61"/>
    </row>
    <row r="151" spans="3:15" ht="15.75">
      <c r="C151" s="10"/>
      <c r="D151" s="13" t="s">
        <v>2</v>
      </c>
      <c r="E151" s="7" t="s">
        <v>31</v>
      </c>
      <c r="F151" s="12"/>
      <c r="G151" s="24">
        <f>ROUND(SUM(G107+(G107*$J$10)),0)</f>
        <v>0</v>
      </c>
      <c r="O151" s="61"/>
    </row>
    <row r="152" spans="3:15" ht="15.75">
      <c r="C152" s="10"/>
      <c r="D152" s="13" t="s">
        <v>3</v>
      </c>
      <c r="E152" s="7" t="s">
        <v>26</v>
      </c>
      <c r="F152" s="5"/>
      <c r="G152" s="24">
        <f>ROUND(SUM(G108+(G108*$J$10)),0)</f>
        <v>0</v>
      </c>
      <c r="O152" s="61"/>
    </row>
    <row r="153" spans="3:15" ht="15.75">
      <c r="C153" s="10"/>
      <c r="D153" s="13" t="s">
        <v>4</v>
      </c>
      <c r="E153" s="7" t="s">
        <v>27</v>
      </c>
      <c r="F153" s="7"/>
      <c r="G153" s="25">
        <f>ROUND(SUM(G109+(G109*$J$10)),0)</f>
        <v>0</v>
      </c>
      <c r="O153" s="61"/>
    </row>
    <row r="154" spans="3:15" ht="15.75">
      <c r="C154" s="9"/>
      <c r="D154" s="75" t="s">
        <v>24</v>
      </c>
      <c r="E154" s="5" t="s">
        <v>88</v>
      </c>
      <c r="F154" s="5"/>
      <c r="G154" s="24">
        <f>ROUND(SUM(G110+(G110*$J$10)),0)</f>
        <v>0</v>
      </c>
      <c r="O154" s="61"/>
    </row>
    <row r="155" spans="3:15" ht="15.75">
      <c r="C155" s="27" t="s">
        <v>5</v>
      </c>
      <c r="D155" s="28" t="s">
        <v>37</v>
      </c>
      <c r="E155" s="28"/>
      <c r="F155" s="5"/>
      <c r="G155" s="24">
        <f>SUM(G143:G154)</f>
        <v>0</v>
      </c>
    </row>
    <row r="156" spans="3:15" ht="15.75">
      <c r="C156" s="10" t="s">
        <v>6</v>
      </c>
      <c r="D156" s="7" t="s">
        <v>83</v>
      </c>
      <c r="E156" s="7"/>
      <c r="F156" s="69"/>
      <c r="G156" s="38"/>
    </row>
    <row r="157" spans="3:15" ht="15.75">
      <c r="C157" s="10"/>
      <c r="D157" s="7" t="s">
        <v>90</v>
      </c>
      <c r="E157" s="7"/>
      <c r="F157" s="82">
        <v>0.44</v>
      </c>
      <c r="G157" s="24">
        <f>ROUND((F157)*SUM(G143:G151),0)</f>
        <v>0</v>
      </c>
    </row>
    <row r="158" spans="3:15" ht="15.75">
      <c r="C158" s="10"/>
      <c r="D158" s="7" t="s">
        <v>91</v>
      </c>
      <c r="E158" s="7"/>
      <c r="F158" s="79">
        <v>7.6499999999999999E-2</v>
      </c>
      <c r="G158" s="24">
        <f>ROUND(F158*G154,0)</f>
        <v>0</v>
      </c>
    </row>
    <row r="159" spans="3:15" ht="15.75">
      <c r="C159" s="10" t="s">
        <v>7</v>
      </c>
      <c r="D159" s="7" t="s">
        <v>84</v>
      </c>
      <c r="E159" s="7"/>
      <c r="F159" s="79"/>
      <c r="G159" s="24">
        <f>SUM(G157:G158)</f>
        <v>0</v>
      </c>
    </row>
    <row r="160" spans="3:15" ht="15.75">
      <c r="C160" s="10" t="s">
        <v>8</v>
      </c>
      <c r="D160" s="5" t="s">
        <v>38</v>
      </c>
      <c r="E160" s="7"/>
      <c r="F160" s="12"/>
      <c r="G160" s="25">
        <f>SUM(G155+G159)</f>
        <v>0</v>
      </c>
      <c r="L160" s="50" t="s">
        <v>61</v>
      </c>
    </row>
    <row r="161" spans="1:12" ht="15.75">
      <c r="C161" s="9" t="s">
        <v>9</v>
      </c>
      <c r="D161" s="5" t="s">
        <v>28</v>
      </c>
      <c r="E161" s="7"/>
      <c r="F161" s="15"/>
      <c r="G161" s="24">
        <f>ROUND(SUM(G117+(G117*$J$13)),0)</f>
        <v>0</v>
      </c>
      <c r="J161" s="51" t="s">
        <v>55</v>
      </c>
      <c r="L161" s="50" t="s">
        <v>62</v>
      </c>
    </row>
    <row r="162" spans="1:12" ht="15.75">
      <c r="C162" s="16" t="s">
        <v>10</v>
      </c>
      <c r="D162" s="17" t="s">
        <v>19</v>
      </c>
      <c r="E162" s="6"/>
      <c r="F162" s="12"/>
      <c r="G162" s="24">
        <f>ROUND(SUM(G118+(G118*$J$13)),0)</f>
        <v>0</v>
      </c>
      <c r="J162" s="51" t="s">
        <v>56</v>
      </c>
      <c r="K162" s="49" t="s">
        <v>59</v>
      </c>
      <c r="L162" s="50" t="s">
        <v>63</v>
      </c>
    </row>
    <row r="163" spans="1:12" ht="15.75">
      <c r="C163" s="10" t="s">
        <v>11</v>
      </c>
      <c r="D163" s="18" t="s">
        <v>34</v>
      </c>
      <c r="E163" s="7"/>
      <c r="F163" s="12"/>
      <c r="G163" s="24">
        <f>ROUND(SUM(G119+(G119*$J$13)),0)</f>
        <v>0</v>
      </c>
      <c r="J163" s="43" t="s">
        <v>50</v>
      </c>
      <c r="K163" s="46"/>
      <c r="L163" s="52">
        <f>IF(K163+L35+L77+L121&gt;=25000,25000-(L35+L77+L121),K163)</f>
        <v>0</v>
      </c>
    </row>
    <row r="164" spans="1:12" ht="15.75">
      <c r="C164" s="10" t="s">
        <v>12</v>
      </c>
      <c r="D164" s="18" t="s">
        <v>35</v>
      </c>
      <c r="E164" s="7"/>
      <c r="F164" s="12"/>
      <c r="G164" s="39"/>
      <c r="J164" s="44" t="s">
        <v>51</v>
      </c>
      <c r="K164" s="47"/>
      <c r="L164" s="52">
        <f>IF(K164+L36+L78+L122&gt;=25000,25000-(L36+L78+L122),K164)</f>
        <v>0</v>
      </c>
    </row>
    <row r="165" spans="1:12" ht="15.75">
      <c r="C165" s="30"/>
      <c r="D165" s="18" t="s">
        <v>39</v>
      </c>
      <c r="E165" s="7"/>
      <c r="F165" s="12"/>
      <c r="G165" s="25">
        <f>SUM(K163:K166)</f>
        <v>0</v>
      </c>
      <c r="J165" s="44" t="s">
        <v>52</v>
      </c>
      <c r="K165" s="47"/>
      <c r="L165" s="52">
        <f>IF(K165+L37+L79+L123&gt;=25000,25000-(L37+L79+L123),K165)</f>
        <v>0</v>
      </c>
    </row>
    <row r="166" spans="1:12" ht="15.75">
      <c r="C166" s="10"/>
      <c r="D166" s="18" t="s">
        <v>40</v>
      </c>
      <c r="E166" s="7"/>
      <c r="F166" s="12"/>
      <c r="G166" s="24">
        <f>ROUND(SUM(G122+(G122*$J$13)),0)</f>
        <v>0</v>
      </c>
      <c r="J166" s="45" t="s">
        <v>53</v>
      </c>
      <c r="K166" s="48"/>
      <c r="L166" s="52">
        <f>IF(K166+L38+L80+L124&gt;=25000,25000-(L38+L80+L124),K166)</f>
        <v>0</v>
      </c>
    </row>
    <row r="167" spans="1:12" ht="15.75">
      <c r="C167" s="10"/>
      <c r="D167" s="18" t="s">
        <v>82</v>
      </c>
      <c r="E167" s="7"/>
      <c r="F167" s="12"/>
      <c r="G167" s="24">
        <f>ROUND(SUM(G123+(G123*$J$13)),0)</f>
        <v>0</v>
      </c>
    </row>
    <row r="168" spans="1:12" ht="16.5">
      <c r="B168" s="72"/>
      <c r="C168" s="10" t="s">
        <v>13</v>
      </c>
      <c r="D168" s="18" t="s">
        <v>36</v>
      </c>
      <c r="E168" s="7"/>
      <c r="F168" s="12"/>
      <c r="G168" s="24">
        <f>ROUND(SUM(G124+(G124*$J$13)),0)</f>
        <v>0</v>
      </c>
    </row>
    <row r="169" spans="1:12" ht="15.75">
      <c r="B169" s="35"/>
      <c r="C169" s="10" t="s">
        <v>14</v>
      </c>
      <c r="D169" s="7" t="s">
        <v>18</v>
      </c>
      <c r="E169" s="7"/>
      <c r="F169" s="12"/>
      <c r="G169" s="25">
        <v>0</v>
      </c>
    </row>
    <row r="170" spans="1:12" ht="15.75">
      <c r="B170" s="35"/>
      <c r="C170" s="10" t="s">
        <v>15</v>
      </c>
      <c r="D170" s="7" t="s">
        <v>105</v>
      </c>
      <c r="E170" s="7"/>
      <c r="F170" s="12"/>
      <c r="G170" s="24">
        <f>ROUND(SUM(G126+(G126*$J$13)),0)</f>
        <v>0</v>
      </c>
    </row>
    <row r="171" spans="1:12" ht="15.75">
      <c r="B171" s="35"/>
      <c r="C171" s="10" t="s">
        <v>81</v>
      </c>
      <c r="D171" s="74" t="s">
        <v>97</v>
      </c>
      <c r="E171" s="85"/>
      <c r="F171" s="89">
        <v>0.38</v>
      </c>
      <c r="G171" s="88">
        <f>G152*F171</f>
        <v>0</v>
      </c>
    </row>
    <row r="172" spans="1:12" ht="16.5">
      <c r="B172" s="72"/>
      <c r="C172" s="14" t="s">
        <v>85</v>
      </c>
      <c r="D172" s="6" t="s">
        <v>29</v>
      </c>
      <c r="E172" s="6"/>
      <c r="F172" s="19"/>
      <c r="G172" s="24">
        <f>SUM(G160:G171)</f>
        <v>0</v>
      </c>
      <c r="H172" s="72"/>
    </row>
    <row r="173" spans="1:12" ht="16.5">
      <c r="A173" s="73"/>
      <c r="B173" s="73"/>
      <c r="C173" s="10" t="s">
        <v>86</v>
      </c>
      <c r="D173" s="7" t="s">
        <v>41</v>
      </c>
      <c r="E173" s="7"/>
      <c r="F173" s="6"/>
      <c r="G173" s="39"/>
      <c r="H173" s="72"/>
    </row>
    <row r="174" spans="1:12" ht="16.5">
      <c r="A174" s="73"/>
      <c r="B174" s="78"/>
      <c r="C174" s="41" t="s">
        <v>42</v>
      </c>
      <c r="D174" s="31">
        <f>D42</f>
        <v>0.5</v>
      </c>
      <c r="E174" s="81" t="s">
        <v>43</v>
      </c>
      <c r="F174" s="33">
        <f>IF($L$163&gt;25000,"25000",$L$163)+IF($L$164&gt;25000,"25000",$L$164)+IF($L$165&gt;25000,"25000",$L$165)+IF($L$166&gt;25000,"25000",$L$166)+$G$172-$G$165-$G$169-$G$171-$G$170</f>
        <v>0</v>
      </c>
      <c r="G174" s="86">
        <f>ROUND(F174*D174,0)</f>
        <v>0</v>
      </c>
      <c r="H174" s="78"/>
    </row>
    <row r="175" spans="1:12" ht="17.25" thickBot="1">
      <c r="A175" s="73"/>
      <c r="B175" s="92"/>
      <c r="C175" s="40" t="s">
        <v>104</v>
      </c>
      <c r="D175" s="20" t="s">
        <v>32</v>
      </c>
      <c r="E175" s="21"/>
      <c r="F175" s="22"/>
      <c r="G175" s="26">
        <f>SUM(G172:G174)</f>
        <v>0</v>
      </c>
      <c r="H175" s="92"/>
    </row>
    <row r="176" spans="1:12" ht="16.5">
      <c r="A176" s="73" t="s">
        <v>102</v>
      </c>
      <c r="C176" s="97"/>
      <c r="D176" s="98"/>
      <c r="E176" s="6"/>
      <c r="F176" s="6"/>
      <c r="G176" s="99"/>
      <c r="H176" s="92"/>
    </row>
    <row r="177" spans="1:10" ht="16.5">
      <c r="A177" s="73"/>
      <c r="B177" s="73" t="s">
        <v>103</v>
      </c>
      <c r="C177" s="97"/>
      <c r="D177" s="98"/>
      <c r="E177" s="6"/>
      <c r="F177" s="6"/>
      <c r="G177" s="99"/>
      <c r="H177" s="92"/>
    </row>
    <row r="178" spans="1:10" ht="15.75">
      <c r="A178" s="111" t="s">
        <v>16</v>
      </c>
      <c r="B178" s="111"/>
      <c r="C178" s="111"/>
      <c r="D178" s="111"/>
      <c r="E178" s="111"/>
      <c r="F178" s="111"/>
      <c r="G178" s="111"/>
      <c r="H178" s="111"/>
      <c r="I178" s="111"/>
    </row>
    <row r="179" spans="1:10" ht="15.75">
      <c r="A179" s="103" t="s">
        <v>20</v>
      </c>
      <c r="B179" s="103"/>
      <c r="C179" s="103"/>
      <c r="D179" s="103"/>
      <c r="E179" s="103"/>
      <c r="F179" s="103"/>
      <c r="G179" s="103"/>
      <c r="H179" s="103"/>
      <c r="I179" s="103"/>
    </row>
    <row r="180" spans="1:10" ht="15.75">
      <c r="A180" s="103" t="s">
        <v>47</v>
      </c>
      <c r="B180" s="103"/>
      <c r="C180" s="103"/>
      <c r="D180" s="103"/>
      <c r="E180" s="103"/>
      <c r="F180" s="103"/>
      <c r="G180" s="103"/>
      <c r="H180" s="103"/>
      <c r="I180" s="103"/>
    </row>
    <row r="181" spans="1:10" ht="36.75" customHeight="1">
      <c r="A181" s="4" t="s">
        <v>22</v>
      </c>
      <c r="C181" s="92"/>
      <c r="D181" s="104" t="str">
        <f>D5</f>
        <v>(Insert project title here.  Sheet will auto-fill on subsequent years/composite)</v>
      </c>
      <c r="E181" s="104"/>
      <c r="F181" s="104"/>
      <c r="G181" s="104"/>
      <c r="H181" s="104"/>
      <c r="I181" s="95"/>
    </row>
    <row r="182" spans="1:10" ht="15.75">
      <c r="A182" s="55" t="s">
        <v>21</v>
      </c>
      <c r="C182" s="92"/>
      <c r="D182" s="101" t="str">
        <f>D6</f>
        <v>(Insert investigator(s) here.  Sheet will auto-fill on subsequent years/composite)</v>
      </c>
      <c r="E182" s="100"/>
      <c r="F182" s="100"/>
      <c r="G182" s="100"/>
      <c r="H182" s="91"/>
      <c r="I182" s="23"/>
    </row>
    <row r="183" spans="1:10" ht="15.75">
      <c r="D183" s="95"/>
      <c r="E183" s="95"/>
      <c r="F183" s="95"/>
      <c r="G183" s="95"/>
    </row>
    <row r="184" spans="1:10" ht="13.5" thickBot="1">
      <c r="J184" s="56"/>
    </row>
    <row r="185" spans="1:10" ht="16.5" thickBot="1">
      <c r="C185" s="8"/>
      <c r="D185" s="8"/>
      <c r="E185" s="8"/>
      <c r="F185" s="8"/>
      <c r="G185" s="37" t="s">
        <v>23</v>
      </c>
      <c r="J185" s="64"/>
    </row>
    <row r="186" spans="1:10" ht="15.75">
      <c r="C186" s="9" t="s">
        <v>0</v>
      </c>
      <c r="D186" s="6" t="s">
        <v>79</v>
      </c>
      <c r="E186" s="5"/>
      <c r="F186" s="5"/>
      <c r="G186" s="38"/>
      <c r="J186" s="56"/>
    </row>
    <row r="187" spans="1:10" ht="15.75">
      <c r="C187" s="10"/>
      <c r="D187" s="11" t="s">
        <v>1</v>
      </c>
      <c r="E187" s="7" t="str">
        <f>IF(E11=""," ",E11)</f>
        <v xml:space="preserve"> </v>
      </c>
      <c r="F187" s="12"/>
      <c r="G187" s="24">
        <f>ROUND(SUM(G143+(G143*$J$10)),0)</f>
        <v>0</v>
      </c>
      <c r="J187" s="90"/>
    </row>
    <row r="188" spans="1:10" ht="15.75">
      <c r="C188" s="10"/>
      <c r="D188" s="11" t="s">
        <v>2</v>
      </c>
      <c r="E188" s="7" t="str">
        <f>IF(E12=""," ",E12)</f>
        <v xml:space="preserve"> </v>
      </c>
      <c r="F188" s="12"/>
      <c r="G188" s="24">
        <f t="shared" ref="G188:G198" si="3">ROUND(SUM(G144+(G144*$J$10)),0)</f>
        <v>0</v>
      </c>
    </row>
    <row r="189" spans="1:10" ht="15.75">
      <c r="C189" s="10"/>
      <c r="D189" s="11" t="s">
        <v>3</v>
      </c>
      <c r="E189" s="7" t="str">
        <f>IF(E13=""," ",E13)</f>
        <v xml:space="preserve"> </v>
      </c>
      <c r="F189" s="12"/>
      <c r="G189" s="24">
        <f t="shared" si="3"/>
        <v>0</v>
      </c>
    </row>
    <row r="190" spans="1:10" ht="15.75">
      <c r="C190" s="10"/>
      <c r="D190" s="11" t="s">
        <v>4</v>
      </c>
      <c r="E190" s="7" t="str">
        <f>IF(E14=""," ",E14)</f>
        <v xml:space="preserve"> </v>
      </c>
      <c r="F190" s="12"/>
      <c r="G190" s="24">
        <f t="shared" si="3"/>
        <v>0</v>
      </c>
    </row>
    <row r="191" spans="1:10" ht="15.75">
      <c r="C191" s="10"/>
      <c r="D191" s="13" t="s">
        <v>24</v>
      </c>
      <c r="E191" s="7" t="str">
        <f>IF(E15=""," ",E15)</f>
        <v xml:space="preserve"> </v>
      </c>
      <c r="F191" s="12"/>
      <c r="G191" s="24">
        <f t="shared" si="3"/>
        <v>0</v>
      </c>
    </row>
    <row r="192" spans="1:10" ht="15.75">
      <c r="C192" s="10"/>
      <c r="D192" s="13" t="s">
        <v>25</v>
      </c>
      <c r="E192" s="7" t="s">
        <v>48</v>
      </c>
      <c r="F192" s="12"/>
      <c r="G192" s="24">
        <f t="shared" si="3"/>
        <v>0</v>
      </c>
    </row>
    <row r="193" spans="3:12" ht="15.75">
      <c r="C193" s="10" t="s">
        <v>33</v>
      </c>
      <c r="D193" s="74" t="s">
        <v>80</v>
      </c>
      <c r="E193" s="7"/>
      <c r="F193" s="12"/>
      <c r="G193" s="38"/>
    </row>
    <row r="194" spans="3:12" ht="15.75">
      <c r="C194" s="10"/>
      <c r="D194" s="29" t="s">
        <v>1</v>
      </c>
      <c r="E194" s="7" t="s">
        <v>30</v>
      </c>
      <c r="F194" s="12"/>
      <c r="G194" s="24">
        <f t="shared" si="3"/>
        <v>0</v>
      </c>
    </row>
    <row r="195" spans="3:12" ht="15.75">
      <c r="C195" s="10"/>
      <c r="D195" s="13" t="s">
        <v>2</v>
      </c>
      <c r="E195" s="7" t="s">
        <v>31</v>
      </c>
      <c r="F195" s="12"/>
      <c r="G195" s="24">
        <f t="shared" si="3"/>
        <v>0</v>
      </c>
    </row>
    <row r="196" spans="3:12" ht="15.75">
      <c r="C196" s="10"/>
      <c r="D196" s="13" t="s">
        <v>3</v>
      </c>
      <c r="E196" s="7" t="s">
        <v>26</v>
      </c>
      <c r="F196" s="5"/>
      <c r="G196" s="24">
        <f t="shared" si="3"/>
        <v>0</v>
      </c>
    </row>
    <row r="197" spans="3:12" ht="15.75">
      <c r="C197" s="10"/>
      <c r="D197" s="13" t="s">
        <v>4</v>
      </c>
      <c r="E197" s="7" t="s">
        <v>27</v>
      </c>
      <c r="F197" s="7"/>
      <c r="G197" s="24">
        <f t="shared" si="3"/>
        <v>0</v>
      </c>
    </row>
    <row r="198" spans="3:12" ht="15.75">
      <c r="C198" s="9"/>
      <c r="D198" s="75" t="s">
        <v>24</v>
      </c>
      <c r="E198" s="5" t="s">
        <v>88</v>
      </c>
      <c r="F198" s="5"/>
      <c r="G198" s="24">
        <f t="shared" si="3"/>
        <v>0</v>
      </c>
    </row>
    <row r="199" spans="3:12" ht="15.75">
      <c r="C199" s="27" t="s">
        <v>5</v>
      </c>
      <c r="D199" s="28" t="s">
        <v>37</v>
      </c>
      <c r="E199" s="28"/>
      <c r="F199" s="5"/>
      <c r="G199" s="24">
        <f>SUM(G187:G198)</f>
        <v>0</v>
      </c>
    </row>
    <row r="200" spans="3:12" ht="15.75">
      <c r="C200" s="10" t="s">
        <v>6</v>
      </c>
      <c r="D200" s="7" t="s">
        <v>83</v>
      </c>
      <c r="E200" s="7"/>
      <c r="F200" s="69"/>
      <c r="G200" s="38"/>
    </row>
    <row r="201" spans="3:12" ht="15.75">
      <c r="C201" s="10"/>
      <c r="D201" s="7" t="s">
        <v>90</v>
      </c>
      <c r="E201" s="7"/>
      <c r="F201" s="82">
        <v>0.44</v>
      </c>
      <c r="G201" s="24">
        <f>ROUND((F201)*SUM(G187:G195),0)</f>
        <v>0</v>
      </c>
    </row>
    <row r="202" spans="3:12" ht="15.75">
      <c r="C202" s="10"/>
      <c r="D202" s="7" t="s">
        <v>91</v>
      </c>
      <c r="E202" s="7"/>
      <c r="F202" s="79">
        <v>7.6499999999999999E-2</v>
      </c>
      <c r="G202" s="24">
        <f>ROUND(F202*G198,0)</f>
        <v>0</v>
      </c>
    </row>
    <row r="203" spans="3:12" ht="15.75">
      <c r="C203" s="10" t="s">
        <v>7</v>
      </c>
      <c r="D203" s="7" t="s">
        <v>84</v>
      </c>
      <c r="E203" s="7"/>
      <c r="F203" s="79"/>
      <c r="G203" s="24">
        <f>SUM(G201:G202)</f>
        <v>0</v>
      </c>
    </row>
    <row r="204" spans="3:12" ht="15.75">
      <c r="C204" s="10" t="s">
        <v>8</v>
      </c>
      <c r="D204" s="5" t="s">
        <v>38</v>
      </c>
      <c r="E204" s="7"/>
      <c r="F204" s="12"/>
      <c r="G204" s="25">
        <f>SUM(G199+G203)</f>
        <v>0</v>
      </c>
    </row>
    <row r="205" spans="3:12" ht="15.75">
      <c r="C205" s="9" t="s">
        <v>9</v>
      </c>
      <c r="D205" s="5" t="s">
        <v>28</v>
      </c>
      <c r="E205" s="7"/>
      <c r="F205" s="15"/>
      <c r="G205" s="24">
        <f>ROUND(SUM(G161+(G161*$J$13)),0)</f>
        <v>0</v>
      </c>
      <c r="L205" s="50" t="s">
        <v>61</v>
      </c>
    </row>
    <row r="206" spans="3:12" ht="15.75">
      <c r="C206" s="16" t="s">
        <v>10</v>
      </c>
      <c r="D206" s="17" t="s">
        <v>19</v>
      </c>
      <c r="E206" s="6"/>
      <c r="F206" s="12"/>
      <c r="G206" s="24">
        <f>ROUND(SUM(G162+(G162*$J$13)),0)</f>
        <v>0</v>
      </c>
      <c r="J206" s="51" t="s">
        <v>55</v>
      </c>
      <c r="L206" s="50" t="s">
        <v>62</v>
      </c>
    </row>
    <row r="207" spans="3:12" ht="15.75">
      <c r="C207" s="10" t="s">
        <v>11</v>
      </c>
      <c r="D207" s="18" t="s">
        <v>34</v>
      </c>
      <c r="E207" s="7"/>
      <c r="F207" s="12"/>
      <c r="G207" s="24">
        <f>ROUND(SUM(G163+(G163*$J$13)),0)</f>
        <v>0</v>
      </c>
      <c r="J207" s="51" t="s">
        <v>56</v>
      </c>
      <c r="K207" s="49" t="s">
        <v>60</v>
      </c>
      <c r="L207" s="50" t="s">
        <v>63</v>
      </c>
    </row>
    <row r="208" spans="3:12" ht="15.75">
      <c r="C208" s="10" t="s">
        <v>12</v>
      </c>
      <c r="D208" s="18" t="s">
        <v>35</v>
      </c>
      <c r="E208" s="7"/>
      <c r="F208" s="12"/>
      <c r="G208" s="39"/>
      <c r="J208" s="43" t="s">
        <v>50</v>
      </c>
      <c r="K208" s="46"/>
      <c r="L208" s="52">
        <f>IF(K208+L35+L77+L121+L163&gt;=25000,25000-(L35+L77+L121+L163),K208)</f>
        <v>0</v>
      </c>
    </row>
    <row r="209" spans="1:12" ht="15.75">
      <c r="C209" s="30"/>
      <c r="D209" s="18" t="s">
        <v>39</v>
      </c>
      <c r="E209" s="7"/>
      <c r="F209" s="12"/>
      <c r="G209" s="25">
        <f>SUM(K208:K211)</f>
        <v>0</v>
      </c>
      <c r="J209" s="44" t="s">
        <v>51</v>
      </c>
      <c r="K209" s="47"/>
      <c r="L209" s="52">
        <f>IF(K209+L36+L78+L122+L164&gt;=25000,25000-(L36+L78+L122+L164),K209)</f>
        <v>0</v>
      </c>
    </row>
    <row r="210" spans="1:12" ht="15.75">
      <c r="C210" s="10"/>
      <c r="D210" s="18" t="s">
        <v>40</v>
      </c>
      <c r="E210" s="7"/>
      <c r="F210" s="12"/>
      <c r="G210" s="24">
        <f>ROUND(SUM(G166+(G166*$J$13)),0)</f>
        <v>0</v>
      </c>
      <c r="J210" s="44" t="s">
        <v>52</v>
      </c>
      <c r="K210" s="47"/>
      <c r="L210" s="52">
        <f>IF(K210+L37+L79+L123+L165&gt;=25000,25000-(L37+L79+L123+L165),K210)</f>
        <v>0</v>
      </c>
    </row>
    <row r="211" spans="1:12" ht="16.5">
      <c r="B211" s="72"/>
      <c r="C211" s="10"/>
      <c r="D211" s="18" t="s">
        <v>82</v>
      </c>
      <c r="E211" s="7"/>
      <c r="F211" s="12"/>
      <c r="G211" s="24">
        <f>ROUND(SUM(G167+(G167*$J$13)),0)</f>
        <v>0</v>
      </c>
      <c r="J211" s="45" t="s">
        <v>53</v>
      </c>
      <c r="K211" s="48"/>
      <c r="L211" s="52">
        <f>IF(K211+L38+L80+L124+L166&gt;=25000,25000-(L38+L80+L124+L166),K211)</f>
        <v>0</v>
      </c>
    </row>
    <row r="212" spans="1:12" ht="15.75">
      <c r="B212" s="35"/>
      <c r="C212" s="10" t="s">
        <v>13</v>
      </c>
      <c r="D212" s="18" t="s">
        <v>36</v>
      </c>
      <c r="E212" s="7"/>
      <c r="F212" s="12"/>
      <c r="G212" s="24">
        <f>ROUND(SUM(G168+(G168*$J$13)),0)</f>
        <v>0</v>
      </c>
    </row>
    <row r="213" spans="1:12" ht="15.75">
      <c r="B213" s="35"/>
      <c r="C213" s="10" t="s">
        <v>14</v>
      </c>
      <c r="D213" s="7" t="s">
        <v>18</v>
      </c>
      <c r="E213" s="7"/>
      <c r="F213" s="12"/>
      <c r="G213" s="25">
        <v>0</v>
      </c>
    </row>
    <row r="214" spans="1:12" ht="15.75">
      <c r="B214" s="35"/>
      <c r="C214" s="10" t="s">
        <v>15</v>
      </c>
      <c r="D214" s="7" t="s">
        <v>105</v>
      </c>
      <c r="E214" s="7"/>
      <c r="F214" s="12"/>
      <c r="G214" s="24">
        <f>ROUND(SUM(G170+(G170*$J$13)),0)</f>
        <v>0</v>
      </c>
    </row>
    <row r="215" spans="1:12" ht="16.5">
      <c r="B215" s="72"/>
      <c r="C215" s="10" t="s">
        <v>81</v>
      </c>
      <c r="D215" s="74" t="s">
        <v>97</v>
      </c>
      <c r="E215" s="85"/>
      <c r="F215" s="89">
        <v>0.38</v>
      </c>
      <c r="G215" s="88">
        <f>G196*F215</f>
        <v>0</v>
      </c>
      <c r="H215" s="72"/>
    </row>
    <row r="216" spans="1:12" ht="16.5">
      <c r="B216" s="73"/>
      <c r="C216" s="14" t="s">
        <v>85</v>
      </c>
      <c r="D216" s="6" t="s">
        <v>29</v>
      </c>
      <c r="E216" s="6"/>
      <c r="F216" s="19"/>
      <c r="G216" s="24">
        <f>SUM(G204:G215)</f>
        <v>0</v>
      </c>
      <c r="H216" s="72"/>
    </row>
    <row r="217" spans="1:12" ht="16.5">
      <c r="A217" s="73"/>
      <c r="B217" s="78"/>
      <c r="C217" s="10" t="s">
        <v>86</v>
      </c>
      <c r="D217" s="7" t="s">
        <v>41</v>
      </c>
      <c r="E217" s="7"/>
      <c r="F217" s="2"/>
      <c r="G217" s="39"/>
      <c r="H217" s="78"/>
    </row>
    <row r="218" spans="1:12" ht="16.5">
      <c r="A218" s="73"/>
      <c r="B218" s="92"/>
      <c r="C218" s="41" t="s">
        <v>42</v>
      </c>
      <c r="D218" s="31">
        <f>D42</f>
        <v>0.5</v>
      </c>
      <c r="E218" s="32" t="s">
        <v>43</v>
      </c>
      <c r="F218" s="33">
        <f>IF($L$208&gt;25000,"25000",$L$208)+IF($L$209&gt;25000,"25000",$L$209)+IF($L$210&gt;25000,"25000",$L$210)+IF($L$211&gt;25000,"25000",$L$211)+$G$216-$G$209-$G$213-$G$215-$G$214</f>
        <v>0</v>
      </c>
      <c r="G218" s="86">
        <f>ROUND(F218*D218,0)</f>
        <v>0</v>
      </c>
      <c r="H218" s="92"/>
    </row>
    <row r="219" spans="1:12" ht="17.25" thickBot="1">
      <c r="A219" s="73"/>
      <c r="B219" s="92"/>
      <c r="C219" s="40" t="s">
        <v>104</v>
      </c>
      <c r="D219" s="20" t="s">
        <v>32</v>
      </c>
      <c r="E219" s="21"/>
      <c r="F219" s="22"/>
      <c r="G219" s="26">
        <f>SUM(G216:G218)</f>
        <v>0</v>
      </c>
      <c r="H219" s="92"/>
      <c r="I219" s="78"/>
    </row>
    <row r="220" spans="1:12" ht="16.5">
      <c r="A220" s="73" t="s">
        <v>102</v>
      </c>
      <c r="C220" s="2"/>
      <c r="D220" s="23"/>
      <c r="E220" s="2"/>
      <c r="F220" s="2"/>
      <c r="G220" s="2"/>
      <c r="H220" s="95"/>
      <c r="I220" s="92"/>
    </row>
    <row r="221" spans="1:12" ht="16.5">
      <c r="A221" s="73"/>
      <c r="B221" s="73" t="s">
        <v>103</v>
      </c>
      <c r="C221" s="2"/>
      <c r="D221" s="23"/>
      <c r="E221" s="2"/>
      <c r="F221" s="2"/>
      <c r="G221" s="2"/>
      <c r="H221" s="23"/>
      <c r="I221" s="92"/>
    </row>
    <row r="222" spans="1:12" ht="15.75" customHeight="1">
      <c r="A222" s="111" t="s">
        <v>16</v>
      </c>
      <c r="B222" s="111"/>
      <c r="C222" s="111"/>
      <c r="D222" s="111"/>
      <c r="E222" s="111"/>
      <c r="F222" s="111"/>
      <c r="G222" s="111"/>
      <c r="H222" s="111"/>
      <c r="I222" s="111"/>
    </row>
    <row r="223" spans="1:12" ht="15.75">
      <c r="A223" s="103" t="s">
        <v>20</v>
      </c>
      <c r="B223" s="103"/>
      <c r="C223" s="103"/>
      <c r="D223" s="103"/>
      <c r="E223" s="103"/>
      <c r="F223" s="103"/>
      <c r="G223" s="103"/>
      <c r="H223" s="103"/>
      <c r="I223" s="103"/>
    </row>
    <row r="224" spans="1:12" ht="15.75">
      <c r="A224" s="103" t="s">
        <v>49</v>
      </c>
      <c r="B224" s="103"/>
      <c r="C224" s="103"/>
      <c r="D224" s="103"/>
      <c r="E224" s="103"/>
      <c r="F224" s="103"/>
      <c r="G224" s="103"/>
      <c r="H224" s="103"/>
      <c r="I224" s="103"/>
    </row>
    <row r="225" spans="1:8" ht="36.75" customHeight="1">
      <c r="A225" s="4" t="s">
        <v>22</v>
      </c>
      <c r="D225" s="104" t="str">
        <f>D5</f>
        <v>(Insert project title here.  Sheet will auto-fill on subsequent years/composite)</v>
      </c>
      <c r="E225" s="104"/>
      <c r="F225" s="104"/>
      <c r="G225" s="104"/>
      <c r="H225" s="104"/>
    </row>
    <row r="226" spans="1:8" ht="15.75">
      <c r="A226" s="55" t="s">
        <v>21</v>
      </c>
      <c r="C226" s="4"/>
      <c r="D226" s="101" t="str">
        <f>D6</f>
        <v>(Insert investigator(s) here.  Sheet will auto-fill on subsequent years/composite)</v>
      </c>
      <c r="E226" s="101"/>
      <c r="F226" s="101"/>
      <c r="G226" s="101"/>
      <c r="H226" s="91"/>
    </row>
    <row r="228" spans="1:8" ht="13.5" thickBot="1"/>
    <row r="229" spans="1:8" ht="16.5" thickBot="1">
      <c r="C229" s="8"/>
      <c r="D229" s="8"/>
      <c r="E229" s="8"/>
      <c r="F229" s="8"/>
      <c r="G229" s="37" t="s">
        <v>23</v>
      </c>
    </row>
    <row r="230" spans="1:8" ht="15.75">
      <c r="C230" s="9" t="s">
        <v>0</v>
      </c>
      <c r="D230" s="6" t="s">
        <v>79</v>
      </c>
      <c r="E230" s="5"/>
      <c r="F230" s="5"/>
      <c r="G230" s="39"/>
    </row>
    <row r="231" spans="1:8" ht="15.75">
      <c r="C231" s="10"/>
      <c r="D231" s="11" t="s">
        <v>1</v>
      </c>
      <c r="E231" s="7" t="str">
        <f>IF(E11=""," ",E11)</f>
        <v xml:space="preserve"> </v>
      </c>
      <c r="F231" s="12"/>
      <c r="G231" s="24">
        <f t="shared" ref="G231:G236" si="4">G11+G55+G99+G143+G187</f>
        <v>0</v>
      </c>
    </row>
    <row r="232" spans="1:8" ht="15.75">
      <c r="C232" s="10"/>
      <c r="D232" s="11" t="s">
        <v>2</v>
      </c>
      <c r="E232" s="7" t="str">
        <f>IF(E12=""," ",E12)</f>
        <v xml:space="preserve"> </v>
      </c>
      <c r="F232" s="12"/>
      <c r="G232" s="24">
        <f t="shared" si="4"/>
        <v>0</v>
      </c>
    </row>
    <row r="233" spans="1:8" ht="15.75">
      <c r="C233" s="10"/>
      <c r="D233" s="11" t="s">
        <v>3</v>
      </c>
      <c r="E233" s="7" t="str">
        <f>IF(E13=""," ",E13)</f>
        <v xml:space="preserve"> </v>
      </c>
      <c r="F233" s="12"/>
      <c r="G233" s="24">
        <f t="shared" si="4"/>
        <v>0</v>
      </c>
    </row>
    <row r="234" spans="1:8" ht="15.75">
      <c r="C234" s="10"/>
      <c r="D234" s="11" t="s">
        <v>4</v>
      </c>
      <c r="E234" s="7" t="str">
        <f>IF(E14=""," ",E14)</f>
        <v xml:space="preserve"> </v>
      </c>
      <c r="F234" s="12"/>
      <c r="G234" s="24">
        <f t="shared" si="4"/>
        <v>0</v>
      </c>
    </row>
    <row r="235" spans="1:8" ht="15.75">
      <c r="C235" s="10"/>
      <c r="D235" s="13" t="s">
        <v>24</v>
      </c>
      <c r="E235" s="7" t="str">
        <f>IF(E15=""," ",E15)</f>
        <v xml:space="preserve"> </v>
      </c>
      <c r="F235" s="12"/>
      <c r="G235" s="24">
        <f t="shared" si="4"/>
        <v>0</v>
      </c>
    </row>
    <row r="236" spans="1:8" ht="15.75">
      <c r="C236" s="10"/>
      <c r="D236" s="13" t="s">
        <v>25</v>
      </c>
      <c r="E236" s="7" t="s">
        <v>48</v>
      </c>
      <c r="F236" s="12"/>
      <c r="G236" s="24">
        <f t="shared" si="4"/>
        <v>0</v>
      </c>
    </row>
    <row r="237" spans="1:8" ht="15.75">
      <c r="C237" s="10" t="s">
        <v>33</v>
      </c>
      <c r="D237" s="74" t="s">
        <v>80</v>
      </c>
      <c r="E237" s="7"/>
      <c r="F237" s="12"/>
      <c r="G237" s="39"/>
    </row>
    <row r="238" spans="1:8" ht="15.75">
      <c r="C238" s="10"/>
      <c r="D238" s="29" t="s">
        <v>1</v>
      </c>
      <c r="E238" s="7" t="s">
        <v>30</v>
      </c>
      <c r="F238" s="12"/>
      <c r="G238" s="24">
        <f t="shared" ref="G238:G243" si="5">G18+G62+G106+G150+G194</f>
        <v>0</v>
      </c>
    </row>
    <row r="239" spans="1:8" ht="15.75">
      <c r="C239" s="10"/>
      <c r="D239" s="13" t="s">
        <v>2</v>
      </c>
      <c r="E239" s="7" t="s">
        <v>31</v>
      </c>
      <c r="F239" s="12"/>
      <c r="G239" s="24">
        <f t="shared" si="5"/>
        <v>0</v>
      </c>
    </row>
    <row r="240" spans="1:8" ht="15.75">
      <c r="C240" s="10"/>
      <c r="D240" s="13" t="s">
        <v>3</v>
      </c>
      <c r="E240" s="7" t="s">
        <v>26</v>
      </c>
      <c r="F240" s="5"/>
      <c r="G240" s="24">
        <f t="shared" si="5"/>
        <v>0</v>
      </c>
    </row>
    <row r="241" spans="2:7" ht="15.75">
      <c r="C241" s="10"/>
      <c r="D241" s="13" t="s">
        <v>4</v>
      </c>
      <c r="E241" s="7" t="s">
        <v>27</v>
      </c>
      <c r="F241" s="7"/>
      <c r="G241" s="24">
        <f t="shared" si="5"/>
        <v>0</v>
      </c>
    </row>
    <row r="242" spans="2:7" ht="15.75">
      <c r="C242" s="9"/>
      <c r="D242" s="75" t="s">
        <v>24</v>
      </c>
      <c r="E242" s="5" t="s">
        <v>88</v>
      </c>
      <c r="F242" s="5"/>
      <c r="G242" s="24">
        <f t="shared" si="5"/>
        <v>0</v>
      </c>
    </row>
    <row r="243" spans="2:7" ht="15.75">
      <c r="C243" s="27" t="s">
        <v>5</v>
      </c>
      <c r="D243" s="28" t="s">
        <v>37</v>
      </c>
      <c r="E243" s="28"/>
      <c r="F243" s="5"/>
      <c r="G243" s="24">
        <f t="shared" si="5"/>
        <v>0</v>
      </c>
    </row>
    <row r="244" spans="2:7" ht="15.75">
      <c r="C244" s="10" t="s">
        <v>6</v>
      </c>
      <c r="D244" s="7" t="s">
        <v>83</v>
      </c>
      <c r="E244" s="7"/>
      <c r="F244" s="69"/>
      <c r="G244" s="38"/>
    </row>
    <row r="245" spans="2:7" ht="15.75">
      <c r="C245" s="10"/>
      <c r="D245" s="7" t="s">
        <v>93</v>
      </c>
      <c r="E245" s="7"/>
      <c r="F245" s="69"/>
      <c r="G245" s="24">
        <f t="shared" ref="G245:G251" si="6">G25+G69+G113+G157+G201</f>
        <v>0</v>
      </c>
    </row>
    <row r="246" spans="2:7" ht="15.75">
      <c r="C246" s="10"/>
      <c r="D246" s="7" t="s">
        <v>92</v>
      </c>
      <c r="E246" s="7"/>
      <c r="F246" s="79"/>
      <c r="G246" s="24">
        <f t="shared" si="6"/>
        <v>0</v>
      </c>
    </row>
    <row r="247" spans="2:7" ht="15.75">
      <c r="C247" s="10" t="s">
        <v>7</v>
      </c>
      <c r="D247" s="7" t="s">
        <v>84</v>
      </c>
      <c r="E247" s="7"/>
      <c r="F247" s="79"/>
      <c r="G247" s="24">
        <f t="shared" si="6"/>
        <v>0</v>
      </c>
    </row>
    <row r="248" spans="2:7" ht="15.75">
      <c r="C248" s="10" t="s">
        <v>8</v>
      </c>
      <c r="D248" s="5" t="s">
        <v>38</v>
      </c>
      <c r="E248" s="7"/>
      <c r="F248" s="12"/>
      <c r="G248" s="24">
        <f t="shared" si="6"/>
        <v>0</v>
      </c>
    </row>
    <row r="249" spans="2:7" ht="15.75">
      <c r="C249" s="9" t="s">
        <v>9</v>
      </c>
      <c r="D249" s="5" t="s">
        <v>28</v>
      </c>
      <c r="E249" s="7"/>
      <c r="F249" s="15"/>
      <c r="G249" s="24">
        <f t="shared" si="6"/>
        <v>0</v>
      </c>
    </row>
    <row r="250" spans="2:7" ht="15.75">
      <c r="C250" s="16" t="s">
        <v>10</v>
      </c>
      <c r="D250" s="17" t="s">
        <v>19</v>
      </c>
      <c r="E250" s="6"/>
      <c r="F250" s="12"/>
      <c r="G250" s="24">
        <f t="shared" si="6"/>
        <v>0</v>
      </c>
    </row>
    <row r="251" spans="2:7" ht="15.75">
      <c r="C251" s="10" t="s">
        <v>11</v>
      </c>
      <c r="D251" s="18" t="s">
        <v>34</v>
      </c>
      <c r="E251" s="7"/>
      <c r="F251" s="12"/>
      <c r="G251" s="24">
        <f t="shared" si="6"/>
        <v>0</v>
      </c>
    </row>
    <row r="252" spans="2:7" ht="15.75">
      <c r="C252" s="10" t="s">
        <v>12</v>
      </c>
      <c r="D252" s="18" t="s">
        <v>35</v>
      </c>
      <c r="E252" s="7"/>
      <c r="F252" s="12"/>
      <c r="G252" s="39"/>
    </row>
    <row r="253" spans="2:7" ht="15.75">
      <c r="C253" s="30"/>
      <c r="D253" s="18" t="s">
        <v>39</v>
      </c>
      <c r="E253" s="7"/>
      <c r="F253" s="12"/>
      <c r="G253" s="24">
        <f t="shared" ref="G253:G260" si="7">G33+G77+G121+G165+G209</f>
        <v>0</v>
      </c>
    </row>
    <row r="254" spans="2:7" ht="16.5">
      <c r="B254" s="72"/>
      <c r="C254" s="10"/>
      <c r="D254" s="18" t="s">
        <v>40</v>
      </c>
      <c r="E254" s="7"/>
      <c r="F254" s="12"/>
      <c r="G254" s="24">
        <f t="shared" si="7"/>
        <v>0</v>
      </c>
    </row>
    <row r="255" spans="2:7" ht="15.75">
      <c r="C255" s="10"/>
      <c r="D255" s="18" t="s">
        <v>82</v>
      </c>
      <c r="E255" s="7"/>
      <c r="F255" s="12"/>
      <c r="G255" s="24">
        <f t="shared" si="7"/>
        <v>0</v>
      </c>
    </row>
    <row r="256" spans="2:7" ht="15.75">
      <c r="C256" s="10" t="s">
        <v>13</v>
      </c>
      <c r="D256" s="18" t="s">
        <v>36</v>
      </c>
      <c r="E256" s="7"/>
      <c r="F256" s="12"/>
      <c r="G256" s="24">
        <f t="shared" si="7"/>
        <v>0</v>
      </c>
    </row>
    <row r="257" spans="1:7" ht="15.75">
      <c r="C257" s="10" t="s">
        <v>14</v>
      </c>
      <c r="D257" s="7" t="s">
        <v>18</v>
      </c>
      <c r="E257" s="7"/>
      <c r="F257" s="12"/>
      <c r="G257" s="24">
        <f t="shared" si="7"/>
        <v>0</v>
      </c>
    </row>
    <row r="258" spans="1:7" ht="16.5">
      <c r="B258" s="72"/>
      <c r="C258" s="10" t="s">
        <v>15</v>
      </c>
      <c r="D258" s="7" t="s">
        <v>105</v>
      </c>
      <c r="E258" s="7"/>
      <c r="F258" s="12"/>
      <c r="G258" s="24">
        <f t="shared" si="7"/>
        <v>0</v>
      </c>
    </row>
    <row r="259" spans="1:7" ht="16.5">
      <c r="B259" s="73"/>
      <c r="C259" s="10" t="s">
        <v>81</v>
      </c>
      <c r="D259" s="74" t="s">
        <v>96</v>
      </c>
      <c r="E259" s="85"/>
      <c r="F259" s="80"/>
      <c r="G259" s="24">
        <f t="shared" si="7"/>
        <v>0</v>
      </c>
    </row>
    <row r="260" spans="1:7" ht="15.75">
      <c r="C260" s="14" t="s">
        <v>85</v>
      </c>
      <c r="D260" s="6" t="s">
        <v>29</v>
      </c>
      <c r="E260" s="6"/>
      <c r="F260" s="19"/>
      <c r="G260" s="24">
        <f t="shared" si="7"/>
        <v>0</v>
      </c>
    </row>
    <row r="261" spans="1:7" ht="15.75">
      <c r="C261" s="10" t="s">
        <v>86</v>
      </c>
      <c r="D261" s="7" t="s">
        <v>41</v>
      </c>
      <c r="E261" s="7"/>
      <c r="F261" s="2"/>
      <c r="G261" s="39"/>
    </row>
    <row r="262" spans="1:7" ht="15.75">
      <c r="C262" s="41" t="s">
        <v>42</v>
      </c>
      <c r="D262" s="31">
        <f>D42</f>
        <v>0.5</v>
      </c>
      <c r="E262" s="32" t="s">
        <v>43</v>
      </c>
      <c r="F262" s="33">
        <f>F42+F86+F130+F174+F218</f>
        <v>0</v>
      </c>
      <c r="G262" s="24">
        <f>G42+G86+G130+G174+G218</f>
        <v>0</v>
      </c>
    </row>
    <row r="263" spans="1:7" ht="17.25" thickBot="1">
      <c r="A263" s="73"/>
      <c r="C263" s="40" t="s">
        <v>104</v>
      </c>
      <c r="D263" s="20" t="s">
        <v>32</v>
      </c>
      <c r="E263" s="21"/>
      <c r="F263" s="22"/>
      <c r="G263" s="42">
        <f>G43+G87+G131+G175+G219</f>
        <v>0</v>
      </c>
    </row>
    <row r="264" spans="1:7" ht="16.5">
      <c r="A264" s="73" t="s">
        <v>102</v>
      </c>
    </row>
    <row r="265" spans="1:7" ht="16.5">
      <c r="A265" s="73"/>
      <c r="B265" s="73" t="s">
        <v>103</v>
      </c>
    </row>
    <row r="267" spans="1:7">
      <c r="C267" s="91"/>
      <c r="D267" s="91"/>
      <c r="E267" s="91"/>
      <c r="G267" s="91"/>
    </row>
    <row r="268" spans="1:7">
      <c r="C268" t="s">
        <v>107</v>
      </c>
      <c r="G268" t="s">
        <v>101</v>
      </c>
    </row>
    <row r="269" spans="1:7">
      <c r="C269" t="s">
        <v>100</v>
      </c>
    </row>
  </sheetData>
  <dataConsolidate/>
  <mergeCells count="24">
    <mergeCell ref="D225:H225"/>
    <mergeCell ref="D5:H5"/>
    <mergeCell ref="A92:H92"/>
    <mergeCell ref="A180:I180"/>
    <mergeCell ref="D181:H181"/>
    <mergeCell ref="A134:I134"/>
    <mergeCell ref="D49:H49"/>
    <mergeCell ref="A46:H46"/>
    <mergeCell ref="A222:I222"/>
    <mergeCell ref="A223:I223"/>
    <mergeCell ref="A224:I224"/>
    <mergeCell ref="A178:I178"/>
    <mergeCell ref="A179:I179"/>
    <mergeCell ref="J17:L17"/>
    <mergeCell ref="A1:I1"/>
    <mergeCell ref="D93:H93"/>
    <mergeCell ref="D137:H137"/>
    <mergeCell ref="A90:H90"/>
    <mergeCell ref="A91:H91"/>
    <mergeCell ref="D6:I6"/>
    <mergeCell ref="A47:H47"/>
    <mergeCell ref="A48:H48"/>
    <mergeCell ref="A135:I135"/>
    <mergeCell ref="A136:I136"/>
  </mergeCells>
  <dataValidations count="2">
    <dataValidation showInputMessage="1" showErrorMessage="1" sqref="J185 J54 J97 J142 J15" xr:uid="{00000000-0002-0000-0400-000000000000}"/>
    <dataValidation type="list" allowBlank="1" showInputMessage="1" showErrorMessage="1" sqref="J17:L17" xr:uid="{00000000-0002-0000-0400-000001000000}">
      <formula1>ValidProjectTypes</formula1>
    </dataValidation>
  </dataValidations>
  <pageMargins left="0.75" right="0.75" top="1" bottom="1" header="0.5" footer="0.5"/>
  <pageSetup scale="85" orientation="portrait" r:id="rId1"/>
  <headerFooter alignWithMargins="0"/>
  <rowBreaks count="5" manualBreakCount="5">
    <brk id="45" max="16383" man="1"/>
    <brk id="89" max="8" man="1"/>
    <brk id="133" max="8" man="1"/>
    <brk id="177" max="8" man="1"/>
    <brk id="221" max="8" man="1"/>
  </rowBreaks>
  <ignoredErrors>
    <ignoredError sqref="D86 D130 D174 D218 D262"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topLeftCell="A101" workbookViewId="0">
      <selection activeCell="A115" sqref="A104:IV115"/>
    </sheetView>
  </sheetViews>
  <sheetFormatPr defaultRowHeight="12.75"/>
  <cols>
    <col min="1" max="1" width="15.28515625" customWidth="1"/>
    <col min="2" max="2" width="9.28515625" bestFit="1" customWidth="1"/>
    <col min="3" max="3" width="9.28515625" customWidth="1"/>
    <col min="4" max="4" width="10.28515625" customWidth="1"/>
    <col min="5" max="5" width="10.42578125" customWidth="1"/>
  </cols>
  <sheetData>
    <row r="1" spans="1:6">
      <c r="B1" s="57"/>
      <c r="C1" s="57"/>
      <c r="D1" s="57"/>
      <c r="E1" s="57"/>
    </row>
    <row r="2" spans="1:6">
      <c r="A2" s="64">
        <v>42004</v>
      </c>
      <c r="B2" s="59"/>
      <c r="C2" s="59"/>
      <c r="D2" s="59"/>
      <c r="E2" s="87"/>
      <c r="F2" s="60" t="s">
        <v>68</v>
      </c>
    </row>
    <row r="3" spans="1:6">
      <c r="A3" s="64">
        <v>42035</v>
      </c>
      <c r="B3" s="59"/>
      <c r="C3" s="59"/>
      <c r="D3" s="59"/>
      <c r="E3" s="87"/>
      <c r="F3" t="s">
        <v>69</v>
      </c>
    </row>
    <row r="4" spans="1:6">
      <c r="A4" s="64">
        <v>42063</v>
      </c>
      <c r="B4" s="59"/>
      <c r="C4" s="59"/>
      <c r="D4" s="59"/>
      <c r="E4" s="87"/>
      <c r="F4" t="s">
        <v>70</v>
      </c>
    </row>
    <row r="5" spans="1:6">
      <c r="A5" s="64">
        <v>42094</v>
      </c>
      <c r="B5" s="59"/>
      <c r="C5" s="59"/>
      <c r="D5" s="59"/>
      <c r="E5" s="87"/>
      <c r="F5" s="60" t="s">
        <v>71</v>
      </c>
    </row>
    <row r="6" spans="1:6">
      <c r="A6" s="64">
        <v>42124</v>
      </c>
      <c r="B6" s="59"/>
      <c r="C6" s="59"/>
      <c r="D6" s="59"/>
      <c r="E6" s="87"/>
      <c r="F6" t="s">
        <v>72</v>
      </c>
    </row>
    <row r="7" spans="1:6">
      <c r="A7" s="64">
        <v>42155</v>
      </c>
      <c r="B7" s="59"/>
      <c r="C7" s="59"/>
      <c r="D7" s="59"/>
      <c r="E7" s="87"/>
      <c r="F7" s="60" t="s">
        <v>73</v>
      </c>
    </row>
    <row r="8" spans="1:6">
      <c r="A8" s="64">
        <v>42185</v>
      </c>
      <c r="B8" s="59"/>
      <c r="C8" s="59"/>
      <c r="D8" s="59"/>
      <c r="E8" s="87"/>
      <c r="F8" t="s">
        <v>74</v>
      </c>
    </row>
    <row r="9" spans="1:6">
      <c r="A9" s="64">
        <v>42216</v>
      </c>
      <c r="B9" s="59"/>
      <c r="C9" s="59"/>
      <c r="D9" s="59"/>
      <c r="E9" s="87"/>
      <c r="F9" t="s">
        <v>75</v>
      </c>
    </row>
    <row r="10" spans="1:6">
      <c r="A10" s="64">
        <v>42247</v>
      </c>
      <c r="B10" s="59"/>
      <c r="C10" s="59"/>
      <c r="D10" s="59"/>
      <c r="E10" s="87"/>
      <c r="F10" t="s">
        <v>76</v>
      </c>
    </row>
    <row r="11" spans="1:6">
      <c r="A11" s="64">
        <v>42277</v>
      </c>
      <c r="B11" s="59"/>
      <c r="C11" s="59"/>
      <c r="D11" s="59"/>
      <c r="E11" s="87"/>
    </row>
    <row r="12" spans="1:6">
      <c r="A12" s="64">
        <v>42308</v>
      </c>
      <c r="B12" s="59"/>
      <c r="C12" s="59"/>
      <c r="D12" s="59"/>
      <c r="E12" s="87"/>
    </row>
    <row r="13" spans="1:6">
      <c r="A13" s="64">
        <v>42338</v>
      </c>
      <c r="B13" s="59"/>
      <c r="C13" s="59"/>
      <c r="D13" s="59"/>
      <c r="E13" s="87"/>
    </row>
    <row r="14" spans="1:6">
      <c r="A14" s="64">
        <v>42369</v>
      </c>
      <c r="B14" s="59"/>
      <c r="C14" s="59"/>
      <c r="D14" s="59"/>
      <c r="E14" s="87"/>
    </row>
    <row r="15" spans="1:6">
      <c r="A15" s="64">
        <v>42400</v>
      </c>
      <c r="B15" s="59"/>
      <c r="C15" s="59"/>
      <c r="D15" s="59"/>
      <c r="E15" s="87"/>
    </row>
    <row r="16" spans="1:6">
      <c r="A16" s="64">
        <v>42429</v>
      </c>
      <c r="B16" s="59"/>
      <c r="C16" s="59"/>
      <c r="D16" s="59"/>
      <c r="E16" s="87"/>
    </row>
    <row r="17" spans="1:5">
      <c r="A17" s="64">
        <v>42460</v>
      </c>
      <c r="B17" s="59"/>
      <c r="C17" s="59"/>
      <c r="D17" s="59"/>
      <c r="E17" s="87"/>
    </row>
    <row r="18" spans="1:5">
      <c r="A18" s="64">
        <v>42490</v>
      </c>
      <c r="B18" s="59"/>
      <c r="C18" s="59"/>
      <c r="D18" s="59"/>
      <c r="E18" s="87"/>
    </row>
    <row r="19" spans="1:5">
      <c r="A19" s="64">
        <v>42521</v>
      </c>
      <c r="B19" s="59"/>
      <c r="C19" s="59"/>
      <c r="D19" s="59"/>
      <c r="E19" s="87"/>
    </row>
    <row r="20" spans="1:5">
      <c r="A20" s="64">
        <v>42551</v>
      </c>
      <c r="B20" s="59"/>
      <c r="C20" s="59"/>
      <c r="D20" s="59"/>
      <c r="E20" s="87"/>
    </row>
    <row r="21" spans="1:5">
      <c r="A21" s="64">
        <v>42582</v>
      </c>
      <c r="B21" s="59"/>
      <c r="C21" s="59"/>
      <c r="D21" s="59"/>
      <c r="E21" s="87"/>
    </row>
    <row r="22" spans="1:5">
      <c r="A22" s="64">
        <v>42613</v>
      </c>
      <c r="B22" s="59"/>
      <c r="C22" s="59"/>
      <c r="D22" s="59"/>
      <c r="E22" s="87"/>
    </row>
    <row r="23" spans="1:5">
      <c r="A23" s="64">
        <v>42643</v>
      </c>
      <c r="B23" s="59"/>
      <c r="C23" s="59"/>
      <c r="D23" s="59"/>
      <c r="E23" s="87"/>
    </row>
    <row r="24" spans="1:5">
      <c r="A24" s="64">
        <v>42674</v>
      </c>
      <c r="B24" s="59"/>
      <c r="C24" s="59"/>
      <c r="D24" s="59"/>
      <c r="E24" s="87"/>
    </row>
    <row r="25" spans="1:5">
      <c r="A25" s="64">
        <v>42704</v>
      </c>
      <c r="B25" s="59"/>
      <c r="C25" s="59"/>
      <c r="D25" s="59"/>
      <c r="E25" s="87"/>
    </row>
    <row r="26" spans="1:5">
      <c r="A26" s="64">
        <v>42735</v>
      </c>
      <c r="B26" s="59"/>
      <c r="C26" s="59"/>
      <c r="D26" s="59"/>
      <c r="E26" s="87"/>
    </row>
    <row r="27" spans="1:5">
      <c r="A27" s="64">
        <v>42766</v>
      </c>
      <c r="B27" s="59"/>
      <c r="C27" s="59"/>
      <c r="D27" s="59"/>
      <c r="E27" s="87"/>
    </row>
    <row r="28" spans="1:5">
      <c r="A28" s="64">
        <v>42794</v>
      </c>
      <c r="B28" s="59"/>
      <c r="C28" s="59"/>
      <c r="D28" s="59"/>
      <c r="E28" s="87"/>
    </row>
    <row r="29" spans="1:5">
      <c r="A29" s="64">
        <v>42825</v>
      </c>
      <c r="B29" s="59"/>
      <c r="C29" s="59"/>
      <c r="D29" s="59"/>
      <c r="E29" s="87"/>
    </row>
    <row r="30" spans="1:5">
      <c r="A30" s="64">
        <v>42855</v>
      </c>
      <c r="B30" s="59"/>
      <c r="C30" s="59"/>
      <c r="D30" s="59"/>
      <c r="E30" s="87"/>
    </row>
    <row r="31" spans="1:5">
      <c r="A31" s="64">
        <v>42886</v>
      </c>
      <c r="B31" s="59"/>
      <c r="C31" s="59"/>
      <c r="D31" s="59"/>
      <c r="E31" s="87"/>
    </row>
    <row r="32" spans="1:5">
      <c r="A32" s="64">
        <v>42916</v>
      </c>
      <c r="B32" s="59"/>
      <c r="C32" s="59"/>
      <c r="D32" s="59"/>
      <c r="E32" s="87"/>
    </row>
    <row r="33" spans="1:5">
      <c r="A33" s="64">
        <v>42947</v>
      </c>
      <c r="B33" s="59"/>
      <c r="C33" s="59"/>
      <c r="D33" s="59"/>
      <c r="E33" s="87"/>
    </row>
    <row r="34" spans="1:5">
      <c r="A34" s="64">
        <v>42978</v>
      </c>
      <c r="B34" s="59"/>
      <c r="C34" s="59"/>
      <c r="D34" s="59"/>
      <c r="E34" s="87"/>
    </row>
    <row r="35" spans="1:5">
      <c r="A35" s="64">
        <v>43008</v>
      </c>
      <c r="B35" s="59"/>
      <c r="C35" s="59"/>
      <c r="D35" s="59"/>
      <c r="E35" s="87"/>
    </row>
    <row r="36" spans="1:5">
      <c r="A36" s="64">
        <v>43039</v>
      </c>
      <c r="B36" s="59"/>
      <c r="C36" s="59"/>
      <c r="D36" s="59"/>
      <c r="E36" s="87"/>
    </row>
    <row r="37" spans="1:5">
      <c r="A37" s="64">
        <v>43069</v>
      </c>
      <c r="B37" s="59"/>
      <c r="C37" s="59"/>
      <c r="D37" s="59"/>
      <c r="E37" s="87"/>
    </row>
    <row r="38" spans="1:5">
      <c r="A38" s="64">
        <v>43100</v>
      </c>
      <c r="B38" s="59"/>
      <c r="C38" s="59"/>
      <c r="D38" s="59"/>
      <c r="E38" s="87"/>
    </row>
    <row r="39" spans="1:5">
      <c r="A39" s="64">
        <v>43131</v>
      </c>
      <c r="B39" s="59"/>
      <c r="C39" s="59"/>
      <c r="D39" s="59"/>
      <c r="E39" s="87"/>
    </row>
    <row r="40" spans="1:5">
      <c r="A40" s="64">
        <v>43159</v>
      </c>
      <c r="B40" s="59"/>
      <c r="C40" s="59"/>
      <c r="D40" s="59"/>
      <c r="E40" s="87"/>
    </row>
    <row r="41" spans="1:5">
      <c r="A41" s="64">
        <v>43190</v>
      </c>
      <c r="B41" s="59"/>
      <c r="C41" s="59"/>
      <c r="D41" s="59"/>
      <c r="E41" s="87"/>
    </row>
    <row r="42" spans="1:5">
      <c r="A42" s="64">
        <v>43220</v>
      </c>
      <c r="B42" s="59"/>
      <c r="C42" s="59"/>
      <c r="D42" s="59"/>
      <c r="E42" s="87"/>
    </row>
    <row r="43" spans="1:5">
      <c r="A43" s="64">
        <v>43251</v>
      </c>
      <c r="B43" s="59"/>
      <c r="C43" s="59"/>
      <c r="D43" s="59"/>
      <c r="E43" s="87"/>
    </row>
    <row r="44" spans="1:5">
      <c r="A44" s="64">
        <v>43281</v>
      </c>
      <c r="B44" s="59"/>
      <c r="C44" s="59"/>
      <c r="D44" s="59"/>
      <c r="E44" s="87"/>
    </row>
    <row r="45" spans="1:5">
      <c r="A45" s="64">
        <v>43312</v>
      </c>
      <c r="B45" s="59"/>
      <c r="C45" s="59"/>
      <c r="D45" s="59"/>
      <c r="E45" s="87"/>
    </row>
    <row r="46" spans="1:5">
      <c r="A46" s="64">
        <v>43343</v>
      </c>
      <c r="B46" s="59"/>
      <c r="C46" s="59"/>
      <c r="D46" s="59"/>
      <c r="E46" s="87"/>
    </row>
    <row r="47" spans="1:5">
      <c r="A47" s="64">
        <v>43373</v>
      </c>
      <c r="B47" s="59"/>
      <c r="C47" s="59"/>
      <c r="D47" s="59"/>
      <c r="E47" s="87"/>
    </row>
    <row r="48" spans="1:5">
      <c r="A48" s="64">
        <v>43404</v>
      </c>
      <c r="B48" s="59"/>
      <c r="C48" s="59"/>
      <c r="D48" s="59"/>
      <c r="E48" s="87"/>
    </row>
    <row r="49" spans="1:5">
      <c r="A49" s="64">
        <v>43434</v>
      </c>
      <c r="B49" s="59"/>
      <c r="C49" s="59"/>
      <c r="D49" s="59"/>
      <c r="E49" s="87"/>
    </row>
    <row r="50" spans="1:5">
      <c r="A50" s="64">
        <v>43465</v>
      </c>
      <c r="B50" s="59"/>
      <c r="C50" s="59"/>
      <c r="D50" s="59"/>
      <c r="E50" s="87"/>
    </row>
    <row r="51" spans="1:5">
      <c r="A51" s="64">
        <v>43496</v>
      </c>
      <c r="B51" s="59"/>
      <c r="C51" s="59"/>
      <c r="D51" s="59"/>
      <c r="E51" s="87"/>
    </row>
    <row r="52" spans="1:5">
      <c r="A52" s="64">
        <v>43524</v>
      </c>
      <c r="B52" s="59"/>
      <c r="C52" s="59"/>
      <c r="D52" s="59"/>
      <c r="E52" s="87"/>
    </row>
    <row r="53" spans="1:5">
      <c r="A53" s="64">
        <v>43555</v>
      </c>
      <c r="B53" s="59"/>
      <c r="C53" s="59"/>
      <c r="D53" s="59"/>
      <c r="E53" s="87"/>
    </row>
    <row r="54" spans="1:5">
      <c r="A54" s="64">
        <v>43585</v>
      </c>
      <c r="B54" s="59"/>
      <c r="C54" s="59"/>
      <c r="D54" s="59"/>
      <c r="E54" s="87"/>
    </row>
    <row r="55" spans="1:5">
      <c r="A55" s="64">
        <v>43616</v>
      </c>
      <c r="B55" s="59"/>
      <c r="C55" s="59"/>
      <c r="D55" s="59"/>
      <c r="E55" s="87"/>
    </row>
    <row r="56" spans="1:5">
      <c r="A56" s="64">
        <v>43646</v>
      </c>
      <c r="B56" s="59"/>
      <c r="C56" s="59"/>
      <c r="D56" s="59"/>
      <c r="E56" s="87"/>
    </row>
    <row r="57" spans="1:5">
      <c r="A57" s="64">
        <v>43677</v>
      </c>
      <c r="B57" s="59"/>
      <c r="C57" s="59"/>
      <c r="D57" s="59"/>
      <c r="E57" s="87"/>
    </row>
    <row r="58" spans="1:5">
      <c r="A58" s="64">
        <v>43708</v>
      </c>
      <c r="B58" s="59"/>
      <c r="C58" s="59"/>
      <c r="D58" s="59"/>
      <c r="E58" s="87"/>
    </row>
    <row r="59" spans="1:5">
      <c r="A59" s="64">
        <v>43738</v>
      </c>
      <c r="B59" s="59"/>
      <c r="C59" s="59"/>
      <c r="D59" s="59"/>
      <c r="E59" s="87"/>
    </row>
    <row r="60" spans="1:5">
      <c r="A60" s="64">
        <v>43769</v>
      </c>
      <c r="B60" s="59"/>
      <c r="C60" s="59"/>
      <c r="D60" s="59"/>
      <c r="E60" s="87"/>
    </row>
    <row r="61" spans="1:5">
      <c r="A61" s="64">
        <v>43799</v>
      </c>
      <c r="B61" s="59"/>
      <c r="C61" s="59"/>
      <c r="D61" s="59"/>
      <c r="E61" s="87"/>
    </row>
    <row r="62" spans="1:5">
      <c r="A62" s="64">
        <v>43830</v>
      </c>
      <c r="B62" s="59"/>
      <c r="C62" s="59"/>
      <c r="D62" s="59"/>
      <c r="E62" s="87"/>
    </row>
    <row r="63" spans="1:5">
      <c r="A63" s="64">
        <v>43861</v>
      </c>
      <c r="B63" s="59"/>
      <c r="C63" s="59"/>
      <c r="D63" s="59"/>
      <c r="E63" s="87"/>
    </row>
    <row r="64" spans="1:5">
      <c r="A64" s="64">
        <v>43890</v>
      </c>
      <c r="B64" s="59"/>
      <c r="C64" s="59"/>
      <c r="D64" s="59"/>
      <c r="E64" s="87"/>
    </row>
    <row r="65" spans="1:5">
      <c r="A65" s="64">
        <v>43921</v>
      </c>
      <c r="B65" s="59"/>
      <c r="C65" s="59"/>
      <c r="D65" s="59"/>
      <c r="E65" s="87"/>
    </row>
    <row r="66" spans="1:5">
      <c r="A66" s="64">
        <v>43951</v>
      </c>
      <c r="B66" s="59"/>
      <c r="C66" s="59"/>
      <c r="D66" s="59"/>
      <c r="E66" s="87"/>
    </row>
    <row r="67" spans="1:5">
      <c r="A67" s="64">
        <v>43982</v>
      </c>
      <c r="B67" s="59"/>
      <c r="C67" s="59"/>
      <c r="D67" s="59"/>
      <c r="E67" s="87"/>
    </row>
    <row r="68" spans="1:5">
      <c r="A68" s="64">
        <f>A67+31</f>
        <v>44013</v>
      </c>
      <c r="B68" s="59"/>
      <c r="C68" s="59"/>
      <c r="D68" s="59"/>
      <c r="E68" s="87"/>
    </row>
    <row r="69" spans="1:5">
      <c r="A69" s="64">
        <f t="shared" ref="A69:A103" si="0">A68+31</f>
        <v>44044</v>
      </c>
      <c r="B69" s="59"/>
      <c r="C69" s="59"/>
      <c r="D69" s="59"/>
      <c r="E69" s="87"/>
    </row>
    <row r="70" spans="1:5">
      <c r="A70" s="64">
        <f t="shared" si="0"/>
        <v>44075</v>
      </c>
      <c r="B70" s="59"/>
      <c r="C70" s="59"/>
      <c r="D70" s="59"/>
      <c r="E70" s="87"/>
    </row>
    <row r="71" spans="1:5">
      <c r="A71" s="64">
        <f t="shared" si="0"/>
        <v>44106</v>
      </c>
      <c r="B71" s="59"/>
      <c r="C71" s="59"/>
      <c r="D71" s="59"/>
      <c r="E71" s="87"/>
    </row>
    <row r="72" spans="1:5">
      <c r="A72" s="64">
        <f t="shared" si="0"/>
        <v>44137</v>
      </c>
      <c r="B72" s="59"/>
      <c r="C72" s="59"/>
      <c r="D72" s="59"/>
      <c r="E72" s="87"/>
    </row>
    <row r="73" spans="1:5">
      <c r="A73" s="64">
        <f t="shared" si="0"/>
        <v>44168</v>
      </c>
      <c r="B73" s="59"/>
      <c r="C73" s="59"/>
      <c r="D73" s="59"/>
      <c r="E73" s="87"/>
    </row>
    <row r="74" spans="1:5">
      <c r="A74" s="64">
        <f t="shared" si="0"/>
        <v>44199</v>
      </c>
      <c r="B74" s="59"/>
      <c r="C74" s="59"/>
      <c r="D74" s="59"/>
      <c r="E74" s="87"/>
    </row>
    <row r="75" spans="1:5">
      <c r="A75" s="64">
        <f t="shared" si="0"/>
        <v>44230</v>
      </c>
      <c r="B75" s="59"/>
      <c r="C75" s="59"/>
      <c r="D75" s="59"/>
      <c r="E75" s="87"/>
    </row>
    <row r="76" spans="1:5">
      <c r="A76" s="64">
        <f t="shared" si="0"/>
        <v>44261</v>
      </c>
      <c r="B76" s="59"/>
      <c r="C76" s="59"/>
      <c r="D76" s="59"/>
      <c r="E76" s="87"/>
    </row>
    <row r="77" spans="1:5">
      <c r="A77" s="64">
        <f t="shared" si="0"/>
        <v>44292</v>
      </c>
      <c r="B77" s="59"/>
      <c r="C77" s="59"/>
      <c r="D77" s="59"/>
      <c r="E77" s="87"/>
    </row>
    <row r="78" spans="1:5">
      <c r="A78" s="64">
        <f t="shared" si="0"/>
        <v>44323</v>
      </c>
      <c r="B78" s="59"/>
      <c r="C78" s="59"/>
      <c r="D78" s="59"/>
      <c r="E78" s="87"/>
    </row>
    <row r="79" spans="1:5">
      <c r="A79" s="64">
        <f t="shared" si="0"/>
        <v>44354</v>
      </c>
      <c r="B79" s="59"/>
      <c r="C79" s="59"/>
      <c r="D79" s="59"/>
      <c r="E79" s="87"/>
    </row>
    <row r="80" spans="1:5">
      <c r="A80" s="64">
        <f t="shared" si="0"/>
        <v>44385</v>
      </c>
      <c r="B80" s="59"/>
      <c r="C80" s="59"/>
      <c r="D80" s="59"/>
      <c r="E80" s="87"/>
    </row>
    <row r="81" spans="1:5">
      <c r="A81" s="64">
        <f t="shared" si="0"/>
        <v>44416</v>
      </c>
      <c r="B81" s="59"/>
      <c r="C81" s="59"/>
      <c r="D81" s="59"/>
      <c r="E81" s="87"/>
    </row>
    <row r="82" spans="1:5">
      <c r="A82" s="64">
        <f t="shared" si="0"/>
        <v>44447</v>
      </c>
      <c r="B82" s="59"/>
      <c r="C82" s="59"/>
      <c r="D82" s="59"/>
      <c r="E82" s="87"/>
    </row>
    <row r="83" spans="1:5">
      <c r="A83" s="64">
        <f t="shared" si="0"/>
        <v>44478</v>
      </c>
      <c r="B83" s="59"/>
      <c r="C83" s="59"/>
      <c r="D83" s="59"/>
      <c r="E83" s="87"/>
    </row>
    <row r="84" spans="1:5">
      <c r="A84" s="64">
        <f t="shared" si="0"/>
        <v>44509</v>
      </c>
      <c r="B84" s="59"/>
      <c r="C84" s="59"/>
      <c r="D84" s="59"/>
      <c r="E84" s="87"/>
    </row>
    <row r="85" spans="1:5">
      <c r="A85" s="64">
        <f t="shared" si="0"/>
        <v>44540</v>
      </c>
      <c r="B85" s="59"/>
      <c r="C85" s="59"/>
      <c r="D85" s="59"/>
      <c r="E85" s="87"/>
    </row>
    <row r="86" spans="1:5">
      <c r="A86" s="64">
        <f t="shared" si="0"/>
        <v>44571</v>
      </c>
      <c r="B86" s="59"/>
      <c r="C86" s="59"/>
      <c r="D86" s="59"/>
      <c r="E86" s="87"/>
    </row>
    <row r="87" spans="1:5">
      <c r="A87" s="64">
        <f t="shared" si="0"/>
        <v>44602</v>
      </c>
      <c r="B87" s="59"/>
      <c r="C87" s="59"/>
      <c r="D87" s="59"/>
      <c r="E87" s="87"/>
    </row>
    <row r="88" spans="1:5">
      <c r="A88" s="64">
        <f t="shared" si="0"/>
        <v>44633</v>
      </c>
      <c r="B88" s="59"/>
      <c r="C88" s="59"/>
      <c r="D88" s="59"/>
      <c r="E88" s="87"/>
    </row>
    <row r="89" spans="1:5">
      <c r="A89" s="64">
        <f t="shared" si="0"/>
        <v>44664</v>
      </c>
      <c r="B89" s="59"/>
      <c r="C89" s="59"/>
      <c r="D89" s="59"/>
      <c r="E89" s="87"/>
    </row>
    <row r="90" spans="1:5">
      <c r="A90" s="64">
        <f t="shared" si="0"/>
        <v>44695</v>
      </c>
      <c r="B90" s="59"/>
      <c r="C90" s="59"/>
      <c r="D90" s="59"/>
      <c r="E90" s="87"/>
    </row>
    <row r="91" spans="1:5">
      <c r="A91" s="64">
        <f t="shared" si="0"/>
        <v>44726</v>
      </c>
      <c r="B91" s="59"/>
      <c r="C91" s="59"/>
      <c r="D91" s="59"/>
      <c r="E91" s="87"/>
    </row>
    <row r="92" spans="1:5">
      <c r="A92" s="64">
        <f t="shared" si="0"/>
        <v>44757</v>
      </c>
      <c r="B92" s="59"/>
      <c r="C92" s="59"/>
      <c r="D92" s="59"/>
      <c r="E92" s="87"/>
    </row>
    <row r="93" spans="1:5">
      <c r="A93" s="64">
        <f t="shared" si="0"/>
        <v>44788</v>
      </c>
      <c r="B93" s="59"/>
      <c r="C93" s="59"/>
      <c r="D93" s="59"/>
      <c r="E93" s="87"/>
    </row>
    <row r="94" spans="1:5">
      <c r="A94" s="64">
        <f t="shared" si="0"/>
        <v>44819</v>
      </c>
      <c r="B94" s="59"/>
      <c r="C94" s="59"/>
      <c r="D94" s="59"/>
      <c r="E94" s="87"/>
    </row>
    <row r="95" spans="1:5">
      <c r="A95" s="64">
        <f t="shared" si="0"/>
        <v>44850</v>
      </c>
      <c r="B95" s="59"/>
      <c r="C95" s="59"/>
      <c r="D95" s="59"/>
      <c r="E95" s="87"/>
    </row>
    <row r="96" spans="1:5">
      <c r="A96" s="64">
        <f t="shared" si="0"/>
        <v>44881</v>
      </c>
      <c r="B96" s="59"/>
      <c r="C96" s="59"/>
      <c r="D96" s="59"/>
      <c r="E96" s="87"/>
    </row>
    <row r="97" spans="1:5">
      <c r="A97" s="64">
        <f t="shared" si="0"/>
        <v>44912</v>
      </c>
      <c r="B97" s="59"/>
      <c r="C97" s="59"/>
      <c r="D97" s="59"/>
      <c r="E97" s="87"/>
    </row>
    <row r="98" spans="1:5">
      <c r="A98" s="64">
        <f t="shared" si="0"/>
        <v>44943</v>
      </c>
      <c r="B98" s="59"/>
      <c r="C98" s="59"/>
      <c r="D98" s="59"/>
      <c r="E98" s="87"/>
    </row>
    <row r="99" spans="1:5">
      <c r="A99" s="64">
        <f t="shared" si="0"/>
        <v>44974</v>
      </c>
      <c r="B99" s="59"/>
      <c r="C99" s="59"/>
      <c r="D99" s="59"/>
      <c r="E99" s="87"/>
    </row>
    <row r="100" spans="1:5">
      <c r="A100" s="64">
        <f t="shared" si="0"/>
        <v>45005</v>
      </c>
      <c r="B100" s="59"/>
      <c r="C100" s="59"/>
      <c r="D100" s="59"/>
      <c r="E100" s="87"/>
    </row>
    <row r="101" spans="1:5">
      <c r="A101" s="64">
        <f t="shared" si="0"/>
        <v>45036</v>
      </c>
      <c r="B101" s="59"/>
      <c r="C101" s="59"/>
      <c r="D101" s="59"/>
      <c r="E101" s="87"/>
    </row>
    <row r="102" spans="1:5">
      <c r="A102" s="64">
        <f t="shared" si="0"/>
        <v>45067</v>
      </c>
      <c r="B102" s="59"/>
      <c r="C102" s="59"/>
      <c r="D102" s="59"/>
      <c r="E102" s="87"/>
    </row>
    <row r="103" spans="1:5">
      <c r="A103" s="64">
        <f t="shared" si="0"/>
        <v>45098</v>
      </c>
      <c r="B103" s="59"/>
      <c r="C103" s="59"/>
      <c r="D103" s="59"/>
      <c r="E103" s="87"/>
    </row>
    <row r="104" spans="1:5">
      <c r="A104" s="64"/>
    </row>
    <row r="105" spans="1:5">
      <c r="A105" s="64"/>
    </row>
    <row r="106" spans="1:5">
      <c r="A106" s="64"/>
    </row>
    <row r="107" spans="1:5">
      <c r="A107" s="64"/>
    </row>
    <row r="108" spans="1:5">
      <c r="A108" s="64"/>
    </row>
    <row r="109" spans="1:5">
      <c r="A109" s="64"/>
    </row>
    <row r="110" spans="1:5">
      <c r="A110" s="64"/>
    </row>
    <row r="111" spans="1:5">
      <c r="A111" s="64"/>
    </row>
    <row r="112" spans="1:5">
      <c r="A112" s="64"/>
    </row>
    <row r="113" spans="1:1">
      <c r="A113" s="64"/>
    </row>
    <row r="114" spans="1:1">
      <c r="A114" s="64"/>
    </row>
    <row r="115" spans="1:1">
      <c r="A115" s="64"/>
    </row>
    <row r="116" spans="1:1">
      <c r="A116" s="64"/>
    </row>
    <row r="117" spans="1:1">
      <c r="A117" s="64"/>
    </row>
    <row r="118" spans="1:1">
      <c r="A118" s="64"/>
    </row>
    <row r="119" spans="1:1">
      <c r="A119" s="64"/>
    </row>
    <row r="120" spans="1:1">
      <c r="A120" s="64"/>
    </row>
    <row r="121" spans="1:1">
      <c r="A121" s="64"/>
    </row>
    <row r="122" spans="1:1">
      <c r="A122" s="64"/>
    </row>
    <row r="123" spans="1:1">
      <c r="A123" s="64"/>
    </row>
    <row r="124" spans="1:1">
      <c r="A124" s="64"/>
    </row>
    <row r="125" spans="1:1">
      <c r="A125" s="64"/>
    </row>
    <row r="126" spans="1:1">
      <c r="A126" s="64"/>
    </row>
    <row r="127" spans="1:1">
      <c r="A127" s="64"/>
    </row>
    <row r="134" spans="11:11">
      <c r="K134" s="58"/>
    </row>
    <row r="135" spans="11:11">
      <c r="K135" s="58"/>
    </row>
    <row r="136" spans="11:11">
      <c r="K136" s="58"/>
    </row>
    <row r="137" spans="11:11">
      <c r="K137" s="58"/>
    </row>
    <row r="138" spans="11:11">
      <c r="K138" s="58"/>
    </row>
    <row r="139" spans="11:11">
      <c r="K139" s="58"/>
    </row>
    <row r="140" spans="11:11">
      <c r="K140" s="58"/>
    </row>
    <row r="141" spans="11:11">
      <c r="K141" s="58"/>
    </row>
    <row r="142" spans="11:11">
      <c r="K142" s="58"/>
    </row>
    <row r="143" spans="11:11">
      <c r="K143" s="58"/>
    </row>
    <row r="144" spans="11:11">
      <c r="K144" s="58"/>
    </row>
    <row r="145" spans="11:11">
      <c r="K145" s="58"/>
    </row>
    <row r="146" spans="11:11">
      <c r="K146" s="58"/>
    </row>
    <row r="147" spans="11:11">
      <c r="K147" s="58"/>
    </row>
    <row r="148" spans="11:11">
      <c r="K148" s="58"/>
    </row>
    <row r="149" spans="11:11">
      <c r="K149" s="58"/>
    </row>
    <row r="150" spans="11:11">
      <c r="K150" s="58"/>
    </row>
    <row r="151" spans="11:11">
      <c r="K151" s="58"/>
    </row>
    <row r="152" spans="11:11">
      <c r="K152" s="58"/>
    </row>
    <row r="153" spans="11:11">
      <c r="K153" s="58"/>
    </row>
    <row r="154" spans="11:11">
      <c r="K154" s="58"/>
    </row>
    <row r="155" spans="11:11">
      <c r="K155" s="58"/>
    </row>
    <row r="156" spans="11:11">
      <c r="K156" s="58"/>
    </row>
    <row r="157" spans="11:11">
      <c r="K157" s="58"/>
    </row>
    <row r="158" spans="11:11">
      <c r="K158" s="58"/>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Generic 1yr Budget</vt:lpstr>
      <vt:lpstr>Generic 2yr Budget</vt:lpstr>
      <vt:lpstr>Generic 3yr Budget</vt:lpstr>
      <vt:lpstr>Generic 4yr Budget</vt:lpstr>
      <vt:lpstr>Generic 5yr Budget</vt:lpstr>
      <vt:lpstr>Look up tables</vt:lpstr>
      <vt:lpstr>Dates2027</vt:lpstr>
      <vt:lpstr>'Generic 1yr Budget'!Print_Area</vt:lpstr>
      <vt:lpstr>'Generic 2yr Budget'!Print_Area</vt:lpstr>
      <vt:lpstr>'Generic 3yr Budget'!Print_Area</vt:lpstr>
      <vt:lpstr>'Generic 4yr Budget'!Print_Area</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Jessica Clawson</cp:lastModifiedBy>
  <cp:lastPrinted>2015-12-02T19:23:59Z</cp:lastPrinted>
  <dcterms:created xsi:type="dcterms:W3CDTF">1999-02-04T15:36:47Z</dcterms:created>
  <dcterms:modified xsi:type="dcterms:W3CDTF">2022-06-30T13:31:08Z</dcterms:modified>
</cp:coreProperties>
</file>